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rdanaf\Desktop\"/>
    </mc:Choice>
  </mc:AlternateContent>
  <bookViews>
    <workbookView xWindow="0" yWindow="0" windowWidth="28770" windowHeight="1218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  <fileRecoveryPr autoRecover="0"/>
</workbook>
</file>

<file path=xl/calcChain.xml><?xml version="1.0" encoding="utf-8"?>
<calcChain xmlns="http://schemas.openxmlformats.org/spreadsheetml/2006/main">
  <c r="L27" i="18" l="1"/>
  <c r="M27" i="18"/>
  <c r="J21" i="17" l="1"/>
  <c r="K21" i="17"/>
  <c r="K58" i="18" l="1"/>
  <c r="K67" i="18" s="1"/>
  <c r="K68" i="18" s="1"/>
  <c r="L58" i="18"/>
  <c r="L67" i="18" s="1"/>
  <c r="L68" i="18" s="1"/>
  <c r="K33" i="18"/>
  <c r="L33" i="18"/>
  <c r="K27" i="18"/>
  <c r="K22" i="18"/>
  <c r="L22" i="18"/>
  <c r="K16" i="18"/>
  <c r="L16" i="18"/>
  <c r="K12" i="18"/>
  <c r="K10" i="18" s="1"/>
  <c r="K43" i="18" s="1"/>
  <c r="L12" i="18"/>
  <c r="K7" i="18"/>
  <c r="L7" i="18"/>
  <c r="L42" i="18" s="1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12" i="18"/>
  <c r="M16" i="18"/>
  <c r="M22" i="18"/>
  <c r="M33" i="18"/>
  <c r="J7" i="18"/>
  <c r="J42" i="18" s="1"/>
  <c r="J27" i="18"/>
  <c r="J16" i="18"/>
  <c r="J22" i="18"/>
  <c r="J33" i="18"/>
  <c r="J14" i="17"/>
  <c r="K14" i="17"/>
  <c r="K42" i="18"/>
  <c r="J21" i="20" l="1"/>
  <c r="J10" i="18"/>
  <c r="J43" i="18" s="1"/>
  <c r="K46" i="20"/>
  <c r="L10" i="18"/>
  <c r="L43" i="18" s="1"/>
  <c r="L44" i="18" s="1"/>
  <c r="L48" i="18" s="1"/>
  <c r="K9" i="19"/>
  <c r="M42" i="18"/>
  <c r="J33" i="20"/>
  <c r="K20" i="20"/>
  <c r="K47" i="20"/>
  <c r="M10" i="18"/>
  <c r="M43" i="18" s="1"/>
  <c r="J46" i="20"/>
  <c r="J20" i="20"/>
  <c r="K21" i="20"/>
  <c r="J47" i="20"/>
  <c r="K34" i="20"/>
  <c r="K33" i="20"/>
  <c r="J34" i="20"/>
  <c r="K46" i="18"/>
  <c r="K45" i="18"/>
  <c r="K44" i="18"/>
  <c r="K48" i="18" s="1"/>
  <c r="K49" i="18" s="1"/>
  <c r="K70" i="19"/>
  <c r="K115" i="19" s="1"/>
  <c r="J70" i="19"/>
  <c r="J115" i="19" s="1"/>
  <c r="K41" i="19"/>
  <c r="J41" i="19"/>
  <c r="J9" i="19"/>
  <c r="J45" i="18" l="1"/>
  <c r="J46" i="18"/>
  <c r="M45" i="18"/>
  <c r="J44" i="18"/>
  <c r="J48" i="18" s="1"/>
  <c r="J49" i="18" s="1"/>
  <c r="L46" i="18"/>
  <c r="L45" i="18"/>
  <c r="M44" i="18"/>
  <c r="M48" i="18" s="1"/>
  <c r="M49" i="18" s="1"/>
  <c r="M46" i="18"/>
  <c r="J67" i="19"/>
  <c r="K67" i="19"/>
  <c r="J49" i="20"/>
  <c r="K49" i="20"/>
  <c r="J48" i="20"/>
  <c r="K48" i="20"/>
  <c r="K50" i="18"/>
  <c r="L49" i="18"/>
  <c r="L50" i="18"/>
  <c r="J50" i="18" l="1"/>
  <c r="M50" i="18"/>
</calcChain>
</file>

<file path=xl/sharedStrings.xml><?xml version="1.0" encoding="utf-8"?>
<sst xmlns="http://schemas.openxmlformats.org/spreadsheetml/2006/main" count="336" uniqueCount="305">
  <si>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</si>
  <si>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</si>
  <si>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</si>
  <si>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</si>
  <si>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</si>
  <si>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</si>
  <si>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</si>
  <si>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</si>
  <si>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</si>
  <si>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</si>
  <si>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</si>
  <si>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</si>
  <si>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</si>
  <si>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</si>
  <si>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</si>
  <si>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</si>
  <si>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</si>
  <si>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</si>
  <si>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</si>
  <si>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</si>
  <si>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</si>
  <si>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</si>
  <si>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</si>
  <si>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</si>
  <si>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</si>
  <si>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</si>
  <si>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</si>
  <si>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</si>
  <si>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</si>
  <si>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</si>
  <si>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</si>
  <si>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</si>
  <si>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</si>
  <si>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</si>
  <si>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</si>
  <si>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</si>
  <si>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</si>
  <si>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</si>
  <si>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</si>
  <si>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</si>
  <si>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</si>
  <si>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</si>
  <si>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</si>
  <si>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</si>
  <si>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</si>
  <si>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</si>
  <si>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</si>
  <si>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</si>
  <si>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</si>
  <si>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</si>
  <si>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</si>
  <si>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</si>
  <si>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</si>
  <si>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</si>
  <si>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</si>
  <si>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</si>
  <si>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</si>
  <si>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</si>
  <si>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</si>
  <si>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</si>
  <si>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</si>
  <si>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</si>
  <si>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</si>
  <si>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</si>
  <si>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</si>
  <si>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</si>
  <si>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</si>
  <si>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</si>
  <si>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</si>
  <si>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</si>
  <si>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</si>
  <si>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</si>
  <si>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</si>
  <si>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</si>
  <si>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</si>
  <si>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</si>
  <si>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</si>
  <si>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</si>
  <si>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</si>
  <si>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</si>
  <si>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</si>
  <si>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</si>
  <si>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</si>
  <si>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</si>
  <si>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</si>
  <si>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</si>
  <si>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</si>
  <si>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</si>
  <si>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</si>
  <si>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</si>
  <si>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</si>
  <si>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</si>
  <si>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</si>
  <si>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</si>
  <si>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</si>
  <si>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</si>
  <si>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</si>
  <si>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</si>
  <si>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</si>
  <si>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</si>
  <si>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</si>
  <si>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</si>
  <si>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</si>
  <si>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</si>
  <si>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</si>
  <si>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</si>
  <si>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</si>
  <si>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</si>
  <si>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</si>
  <si>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</si>
  <si>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</si>
  <si>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</si>
  <si>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</si>
  <si>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</si>
  <si>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</si>
  <si>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</si>
  <si>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</si>
  <si>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  1. Interest income,foreing exchange gains,dividends and similar income from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</si>
  <si>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</si>
  <si>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</si>
  <si>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</si>
  <si>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</si>
  <si>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</si>
  <si>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</si>
  <si>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</si>
  <si>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</si>
  <si>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</si>
  <si>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</si>
  <si>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</si>
  <si>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</si>
  <si>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</si>
  <si>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</si>
  <si>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</si>
  <si>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</si>
  <si>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</si>
  <si>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</si>
  <si>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</si>
  <si>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</si>
  <si>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</si>
  <si>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</si>
  <si>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</si>
  <si>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</si>
  <si>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</si>
  <si>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</si>
  <si>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</si>
  <si>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</si>
  <si>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</si>
  <si>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</si>
  <si>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</si>
  <si>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</si>
  <si>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</si>
  <si>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</si>
  <si>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</si>
  <si>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</si>
  <si>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</si>
  <si>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</si>
  <si>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</si>
  <si>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</si>
  <si>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</si>
  <si>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</si>
  <si>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</si>
  <si>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</si>
  <si>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</si>
  <si>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</si>
  <si>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</si>
  <si>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</si>
  <si>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</si>
  <si>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</si>
  <si>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</si>
  <si>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</si>
  <si>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</si>
  <si>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</si>
  <si>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</si>
  <si>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</si>
  <si>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</si>
  <si>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</si>
  <si>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</si>
  <si>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</si>
  <si>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</si>
  <si>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</si>
  <si>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</si>
  <si>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</si>
  <si>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</si>
  <si>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</si>
  <si>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</si>
  <si>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</si>
  <si>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</si>
  <si>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</si>
  <si>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</si>
  <si>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</si>
  <si>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</si>
  <si>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</si>
  <si>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</si>
  <si>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</si>
  <si>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</si>
  <si>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</si>
  <si>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</si>
  <si>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</si>
  <si>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</si>
  <si>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</si>
  <si>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</si>
  <si>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</si>
  <si>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</si>
  <si>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</si>
  <si>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</si>
  <si>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</si>
  <si>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</si>
  <si>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</si>
  <si>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</si>
  <si>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</si>
  <si>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</si>
  <si>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</si>
  <si>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</si>
  <si>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</si>
  <si>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</si>
  <si>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</si>
  <si>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</si>
  <si>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</si>
  <si>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</si>
  <si>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</si>
  <si>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</si>
  <si>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</si>
  <si>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</si>
  <si>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</si>
  <si>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</si>
  <si>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</si>
  <si>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</si>
  <si>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</si>
  <si>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</si>
  <si>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</si>
  <si>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</si>
  <si>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</si>
  <si>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</si>
  <si>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</si>
  <si>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</si>
  <si>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</si>
  <si>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</si>
  <si>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</si>
  <si>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</si>
  <si>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</si>
  <si>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</si>
  <si>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</si>
  <si>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</si>
  <si>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</si>
  <si>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</si>
  <si>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</si>
  <si>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</si>
  <si>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</si>
  <si>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</si>
  <si>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</si>
  <si>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NO</t>
  </si>
  <si>
    <t>051/496-533</t>
  </si>
  <si>
    <t>051/496-008</t>
  </si>
  <si>
    <t>fin@lukarijeka.hr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</si>
  <si>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</si>
  <si>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</si>
  <si>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</si>
  <si>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</si>
  <si>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</si>
  <si>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</si>
  <si>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</si>
  <si>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</si>
  <si>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</si>
  <si>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</si>
  <si>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</si>
  <si>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</si>
  <si>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</si>
  <si>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</si>
  <si>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</si>
  <si>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</si>
  <si>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</si>
  <si>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</si>
  <si>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</si>
  <si>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</si>
  <si>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</si>
  <si>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</si>
  <si>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</si>
  <si>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</si>
  <si>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</si>
  <si>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</si>
  <si>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</si>
  <si>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</si>
  <si>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</si>
  <si>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</si>
  <si>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</si>
  <si>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</si>
  <si>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</si>
  <si>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</si>
  <si>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PORT OF RIJEKA j.s.c.</t>
  </si>
  <si>
    <t>01.01.2017.</t>
  </si>
  <si>
    <t>Reljac Janja</t>
  </si>
  <si>
    <t>AOP</t>
  </si>
  <si>
    <t>in Kunas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</si>
  <si>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</si>
  <si>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IX.  TOTAL INCOME </t>
    </r>
    <r>
      <rPr>
        <sz val="9"/>
        <rFont val="Arial"/>
        <family val="2"/>
        <charset val="238"/>
      </rPr>
      <t>(111+131+142+144)</t>
    </r>
  </si>
  <si>
    <r>
      <t xml:space="preserve">X.   TOTAL EXPENSES </t>
    </r>
    <r>
      <rPr>
        <sz val="9"/>
        <rFont val="Arial"/>
        <family val="2"/>
        <charset val="238"/>
      </rPr>
      <t>(114+137+143+145)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</si>
  <si>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</si>
  <si>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</si>
  <si>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</si>
  <si>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</si>
  <si>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 xml:space="preserve">     2. Interest income,foreing exchange losses,dividends and similar expenses from non related parties</t>
  </si>
  <si>
    <t>31.12.2017.</t>
  </si>
  <si>
    <t xml:space="preserve"> as of 31.12.2017.</t>
  </si>
  <si>
    <t xml:space="preserve">   8. Other operating costs</t>
  </si>
  <si>
    <t>from 01.01.2017. until 31.12.2017.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</si>
</sst>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321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" fillId="0" borderId="0" xfId="5" applyFont="1" applyBorder="1" applyAlignment="1">
      <alignment wrapText="1"/>
    </xf>
    <xf numFmtId="164" fontId="15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5" fillId="0" borderId="7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/>
    </xf>
    <xf numFmtId="49" fontId="16" fillId="4" borderId="17" xfId="0" applyNumberFormat="1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0" fontId="17" fillId="0" borderId="0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19" fillId="0" borderId="0" xfId="3" applyFont="1" applyAlignment="1"/>
    <xf numFmtId="0" fontId="20" fillId="0" borderId="0" xfId="3" applyFont="1" applyAlignment="1"/>
    <xf numFmtId="14" fontId="21" fillId="2" borderId="8" xfId="3" applyNumberFormat="1" applyFont="1" applyFill="1" applyBorder="1" applyAlignment="1" applyProtection="1">
      <alignment horizontal="center" vertical="center"/>
      <protection locked="0" hidden="1"/>
    </xf>
    <xf numFmtId="0" fontId="19" fillId="0" borderId="9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2" fillId="0" borderId="0" xfId="0" applyFont="1"/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alignment horizontal="left" vertical="center" wrapText="1"/>
      <protection hidden="1"/>
    </xf>
    <xf numFmtId="0" fontId="24" fillId="0" borderId="0" xfId="3" applyFont="1" applyBorder="1" applyAlignment="1" applyProtection="1">
      <alignment horizontal="center" vertical="center" wrapText="1"/>
      <protection hidden="1"/>
    </xf>
    <xf numFmtId="0" fontId="19" fillId="0" borderId="0" xfId="3" applyFont="1" applyBorder="1" applyAlignment="1" applyProtection="1">
      <protection hidden="1"/>
    </xf>
    <xf numFmtId="0" fontId="19" fillId="0" borderId="0" xfId="3" applyFont="1" applyAlignment="1" applyProtection="1">
      <protection hidden="1"/>
    </xf>
    <xf numFmtId="0" fontId="25" fillId="0" borderId="0" xfId="3" applyFont="1" applyBorder="1" applyAlignment="1" applyProtection="1">
      <alignment horizontal="right" vertical="center" wrapText="1"/>
      <protection hidden="1"/>
    </xf>
    <xf numFmtId="0" fontId="25" fillId="0" borderId="0" xfId="3" applyFont="1" applyAlignment="1" applyProtection="1">
      <alignment horizontal="right"/>
      <protection hidden="1"/>
    </xf>
    <xf numFmtId="0" fontId="25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25" fillId="0" borderId="0" xfId="3" applyFont="1" applyFill="1" applyBorder="1" applyAlignment="1" applyProtection="1">
      <alignment horizontal="left" vertical="center"/>
      <protection hidden="1"/>
    </xf>
    <xf numFmtId="0" fontId="19" fillId="0" borderId="0" xfId="3" applyFont="1" applyFill="1" applyBorder="1" applyAlignment="1" applyProtection="1">
      <protection hidden="1"/>
    </xf>
    <xf numFmtId="0" fontId="19" fillId="0" borderId="0" xfId="3" applyFont="1" applyAlignment="1" applyProtection="1">
      <alignment wrapText="1"/>
      <protection hidden="1"/>
    </xf>
    <xf numFmtId="0" fontId="19" fillId="0" borderId="0" xfId="3" applyFont="1" applyAlignment="1" applyProtection="1">
      <alignment horizontal="right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19" fillId="0" borderId="0" xfId="3" applyFont="1" applyBorder="1" applyAlignment="1" applyProtection="1">
      <alignment horizontal="left"/>
      <protection hidden="1"/>
    </xf>
    <xf numFmtId="0" fontId="19" fillId="0" borderId="0" xfId="3" applyFont="1" applyBorder="1" applyAlignment="1" applyProtection="1">
      <alignment vertical="top"/>
      <protection hidden="1"/>
    </xf>
    <xf numFmtId="1" fontId="21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Alignment="1" applyProtection="1">
      <alignment horizontal="right" vertical="center"/>
      <protection hidden="1"/>
    </xf>
    <xf numFmtId="3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21" fillId="2" borderId="10" xfId="3" applyFont="1" applyFill="1" applyBorder="1" applyAlignment="1" applyProtection="1">
      <alignment horizontal="center" vertical="center"/>
      <protection locked="0" hidden="1"/>
    </xf>
    <xf numFmtId="0" fontId="21" fillId="0" borderId="0" xfId="3" applyFont="1" applyBorder="1" applyAlignment="1" applyProtection="1">
      <alignment vertical="top"/>
      <protection hidden="1"/>
    </xf>
    <xf numFmtId="49" fontId="21" fillId="2" borderId="10" xfId="3" applyNumberFormat="1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 applyProtection="1">
      <alignment horizontal="left" vertical="top" wrapText="1"/>
      <protection hidden="1"/>
    </xf>
    <xf numFmtId="0" fontId="19" fillId="0" borderId="0" xfId="3" applyFont="1" applyBorder="1" applyAlignment="1" applyProtection="1">
      <alignment horizontal="center" vertical="center"/>
      <protection locked="0" hidden="1"/>
    </xf>
    <xf numFmtId="0" fontId="19" fillId="0" borderId="0" xfId="3" applyFont="1" applyBorder="1" applyAlignment="1" applyProtection="1">
      <alignment horizontal="right"/>
      <protection hidden="1"/>
    </xf>
    <xf numFmtId="0" fontId="19" fillId="0" borderId="0" xfId="3" applyFont="1" applyAlignment="1" applyProtection="1">
      <alignment horizontal="left" vertical="top" indent="2"/>
      <protection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19" fillId="0" borderId="0" xfId="3" applyFont="1" applyAlignment="1" applyProtection="1">
      <alignment horizontal="left" vertical="top" wrapText="1" indent="2"/>
      <protection hidden="1"/>
    </xf>
    <xf numFmtId="0" fontId="19" fillId="0" borderId="0" xfId="3" applyFont="1" applyBorder="1" applyAlignment="1" applyProtection="1">
      <alignment horizontal="right" vertical="top"/>
      <protection hidden="1"/>
    </xf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21" fillId="2" borderId="0" xfId="3" applyFont="1" applyFill="1" applyBorder="1" applyAlignment="1" applyProtection="1">
      <alignment horizontal="right" vertical="center"/>
      <protection locked="0" hidden="1"/>
    </xf>
    <xf numFmtId="0" fontId="19" fillId="0" borderId="0" xfId="3" applyFont="1" applyBorder="1" applyAlignment="1"/>
    <xf numFmtId="49" fontId="21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0" xfId="3" applyNumberFormat="1" applyFont="1" applyBorder="1" applyAlignment="1" applyProtection="1">
      <alignment horizontal="center" vertical="center"/>
      <protection locked="0" hidden="1"/>
    </xf>
    <xf numFmtId="0" fontId="19" fillId="0" borderId="0" xfId="3" applyFont="1" applyBorder="1" applyAlignment="1" applyProtection="1">
      <alignment horizontal="left" vertical="top"/>
      <protection hidden="1"/>
    </xf>
    <xf numFmtId="0" fontId="19" fillId="0" borderId="11" xfId="3" applyFont="1" applyBorder="1" applyAlignment="1" applyProtection="1">
      <protection hidden="1"/>
    </xf>
    <xf numFmtId="0" fontId="19" fillId="0" borderId="0" xfId="3" applyFont="1" applyAlignment="1" applyProtection="1">
      <alignment vertical="top"/>
      <protection hidden="1"/>
    </xf>
    <xf numFmtId="0" fontId="19" fillId="0" borderId="0" xfId="3" applyFont="1" applyAlignment="1" applyProtection="1">
      <alignment horizontal="left"/>
      <protection hidden="1"/>
    </xf>
    <xf numFmtId="0" fontId="19" fillId="0" borderId="0" xfId="3" applyFont="1" applyBorder="1" applyAlignment="1" applyProtection="1">
      <alignment vertical="center"/>
      <protection hidden="1"/>
    </xf>
    <xf numFmtId="0" fontId="30" fillId="0" borderId="0" xfId="3" applyFont="1" applyBorder="1" applyAlignment="1" applyProtection="1">
      <alignment vertical="center"/>
      <protection hidden="1"/>
    </xf>
    <xf numFmtId="0" fontId="30" fillId="0" borderId="0" xfId="2" applyFont="1" applyBorder="1" applyAlignment="1" applyProtection="1">
      <alignment vertical="center"/>
      <protection hidden="1"/>
    </xf>
    <xf numFmtId="0" fontId="30" fillId="0" borderId="0" xfId="3" applyFont="1" applyBorder="1" applyAlignment="1" applyProtection="1">
      <protection hidden="1"/>
    </xf>
    <xf numFmtId="0" fontId="31" fillId="0" borderId="0" xfId="3" applyFont="1" applyAlignment="1"/>
    <xf numFmtId="0" fontId="30" fillId="0" borderId="0" xfId="3" applyFont="1" applyAlignment="1" applyProtection="1">
      <protection hidden="1"/>
    </xf>
    <xf numFmtId="0" fontId="21" fillId="0" borderId="0" xfId="3" applyFont="1" applyAlignment="1" applyProtection="1">
      <alignment vertical="center"/>
      <protection hidden="1"/>
    </xf>
    <xf numFmtId="0" fontId="19" fillId="0" borderId="12" xfId="3" applyFont="1" applyBorder="1" applyAlignment="1" applyProtection="1">
      <protection hidden="1"/>
    </xf>
    <xf numFmtId="0" fontId="19" fillId="0" borderId="12" xfId="3" applyFont="1" applyBorder="1" applyAlignment="1"/>
    <xf numFmtId="0" fontId="19" fillId="0" borderId="0" xfId="3" applyFont="1" applyFill="1" applyBorder="1" applyAlignment="1" applyProtection="1">
      <alignment horizontal="right" vertical="top" wrapText="1"/>
      <protection hidden="1"/>
    </xf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horizontal="center" vertical="top"/>
      <protection hidden="1"/>
    </xf>
    <xf numFmtId="0" fontId="19" fillId="0" borderId="0" xfId="3" applyFont="1" applyFill="1" applyBorder="1" applyAlignment="1" applyProtection="1">
      <alignment horizontal="center"/>
      <protection hidden="1"/>
    </xf>
    <xf numFmtId="0" fontId="19" fillId="0" borderId="0" xfId="3" applyFont="1" applyAlignment="1" applyProtection="1">
      <alignment horizontal="right" vertical="center" wrapText="1"/>
      <protection hidden="1"/>
    </xf>
    <xf numFmtId="0" fontId="19" fillId="0" borderId="19" xfId="3" applyFont="1" applyBorder="1" applyAlignment="1" applyProtection="1">
      <alignment horizontal="right" wrapText="1"/>
      <protection hidden="1"/>
    </xf>
    <xf numFmtId="49" fontId="27" fillId="2" borderId="20" xfId="1" applyNumberFormat="1" applyFont="1" applyFill="1" applyBorder="1" applyAlignment="1" applyProtection="1">
      <alignment horizontal="left" vertical="center"/>
      <protection locked="0" hidden="1"/>
    </xf>
    <xf numFmtId="49" fontId="21" fillId="0" borderId="13" xfId="3" applyNumberFormat="1" applyFont="1" applyBorder="1" applyAlignment="1" applyProtection="1">
      <alignment horizontal="left" vertical="center"/>
      <protection locked="0" hidden="1"/>
    </xf>
    <xf numFmtId="49" fontId="21" fillId="0" borderId="21" xfId="3" applyNumberFormat="1" applyFont="1" applyBorder="1" applyAlignment="1" applyProtection="1">
      <alignment horizontal="left" vertical="center"/>
      <protection locked="0" hidden="1"/>
    </xf>
    <xf numFmtId="0" fontId="19" fillId="0" borderId="0" xfId="3" applyFont="1" applyAlignment="1" applyProtection="1">
      <alignment horizontal="right" vertical="center"/>
      <protection hidden="1"/>
    </xf>
    <xf numFmtId="0" fontId="19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19" fillId="0" borderId="21" xfId="3" applyFont="1" applyBorder="1" applyAlignment="1">
      <alignment horizontal="left" vertical="center"/>
    </xf>
    <xf numFmtId="0" fontId="28" fillId="0" borderId="0" xfId="3" applyFont="1" applyAlignment="1" applyProtection="1">
      <alignment horizontal="left"/>
      <protection hidden="1"/>
    </xf>
    <xf numFmtId="0" fontId="29" fillId="0" borderId="0" xfId="3" applyFont="1" applyAlignment="1"/>
    <xf numFmtId="0" fontId="19" fillId="0" borderId="0" xfId="3" applyFont="1" applyBorder="1" applyAlignment="1" applyProtection="1">
      <alignment vertical="center"/>
      <protection hidden="1"/>
    </xf>
    <xf numFmtId="0" fontId="19" fillId="0" borderId="22" xfId="3" applyFont="1" applyBorder="1" applyAlignment="1" applyProtection="1">
      <alignment horizontal="center" vertical="top"/>
      <protection hidden="1"/>
    </xf>
    <xf numFmtId="0" fontId="19" fillId="0" borderId="22" xfId="3" applyFont="1" applyBorder="1" applyAlignment="1">
      <alignment horizontal="center"/>
    </xf>
    <xf numFmtId="0" fontId="19" fillId="0" borderId="22" xfId="3" applyFont="1" applyBorder="1" applyAlignment="1"/>
    <xf numFmtId="49" fontId="21" fillId="2" borderId="20" xfId="3" applyNumberFormat="1" applyFont="1" applyFill="1" applyBorder="1" applyAlignment="1" applyProtection="1">
      <alignment horizontal="left" vertical="center"/>
      <protection locked="0" hidden="1"/>
    </xf>
    <xf numFmtId="0" fontId="18" fillId="0" borderId="0" xfId="3" applyFont="1" applyAlignment="1"/>
    <xf numFmtId="49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21" fillId="0" borderId="21" xfId="3" applyNumberFormat="1" applyFont="1" applyBorder="1" applyAlignment="1" applyProtection="1">
      <alignment horizontal="center" vertical="center"/>
      <protection locked="0" hidden="1"/>
    </xf>
    <xf numFmtId="0" fontId="21" fillId="2" borderId="20" xfId="3" applyFont="1" applyFill="1" applyBorder="1" applyAlignment="1" applyProtection="1">
      <alignment horizontal="left" vertical="center"/>
      <protection locked="0" hidden="1"/>
    </xf>
    <xf numFmtId="0" fontId="19" fillId="0" borderId="13" xfId="3" applyFont="1" applyBorder="1" applyAlignment="1"/>
    <xf numFmtId="0" fontId="19" fillId="0" borderId="21" xfId="3" applyFont="1" applyBorder="1" applyAlignment="1"/>
    <xf numFmtId="0" fontId="19" fillId="0" borderId="0" xfId="3" applyFont="1" applyBorder="1" applyAlignment="1" applyProtection="1">
      <alignment horizontal="center" vertical="top"/>
      <protection hidden="1"/>
    </xf>
    <xf numFmtId="0" fontId="19" fillId="0" borderId="0" xfId="3" applyFont="1" applyBorder="1" applyAlignment="1" applyProtection="1">
      <alignment horizontal="center"/>
      <protection hidden="1"/>
    </xf>
    <xf numFmtId="0" fontId="19" fillId="0" borderId="11" xfId="3" applyFont="1" applyBorder="1" applyAlignment="1" applyProtection="1">
      <alignment horizontal="center"/>
      <protection hidden="1"/>
    </xf>
    <xf numFmtId="0" fontId="21" fillId="0" borderId="13" xfId="3" applyFont="1" applyBorder="1" applyAlignment="1" applyProtection="1">
      <alignment horizontal="left" vertical="center"/>
      <protection locked="0" hidden="1"/>
    </xf>
    <xf numFmtId="0" fontId="21" fillId="2" borderId="20" xfId="3" applyFont="1" applyFill="1" applyBorder="1" applyAlignment="1" applyProtection="1">
      <alignment horizontal="right" vertical="center"/>
      <protection locked="0" hidden="1"/>
    </xf>
    <xf numFmtId="0" fontId="27" fillId="2" borderId="20" xfId="1" applyFont="1" applyFill="1" applyBorder="1" applyAlignment="1" applyProtection="1">
      <protection locked="0" hidden="1"/>
    </xf>
    <xf numFmtId="0" fontId="21" fillId="0" borderId="13" xfId="3" applyFont="1" applyBorder="1" applyAlignment="1" applyProtection="1">
      <protection locked="0" hidden="1"/>
    </xf>
    <xf numFmtId="0" fontId="21" fillId="0" borderId="21" xfId="3" applyFont="1" applyBorder="1" applyAlignment="1" applyProtection="1">
      <protection locked="0" hidden="1"/>
    </xf>
    <xf numFmtId="0" fontId="19" fillId="0" borderId="0" xfId="3" applyFont="1" applyBorder="1" applyAlignment="1" applyProtection="1">
      <alignment vertical="top" wrapText="1"/>
      <protection hidden="1"/>
    </xf>
    <xf numFmtId="0" fontId="19" fillId="0" borderId="0" xfId="3" applyFont="1" applyBorder="1" applyAlignment="1" applyProtection="1">
      <alignment wrapText="1"/>
      <protection hidden="1"/>
    </xf>
    <xf numFmtId="0" fontId="19" fillId="0" borderId="0" xfId="3" applyFont="1" applyAlignment="1" applyProtection="1">
      <alignment horizontal="center" vertical="center"/>
      <protection hidden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vertical="center"/>
    </xf>
    <xf numFmtId="0" fontId="19" fillId="0" borderId="13" xfId="3" applyFont="1" applyBorder="1" applyAlignment="1">
      <alignment horizontal="left"/>
    </xf>
    <xf numFmtId="0" fontId="19" fillId="0" borderId="21" xfId="3" applyFont="1" applyBorder="1" applyAlignment="1">
      <alignment horizontal="left"/>
    </xf>
    <xf numFmtId="0" fontId="19" fillId="0" borderId="0" xfId="3" applyFont="1" applyBorder="1" applyAlignment="1" applyProtection="1">
      <alignment horizontal="right" vertical="center" wrapText="1"/>
      <protection hidden="1"/>
    </xf>
    <xf numFmtId="0" fontId="19" fillId="0" borderId="0" xfId="3" applyFont="1" applyBorder="1" applyAlignment="1" applyProtection="1">
      <alignment horizontal="right" wrapText="1"/>
      <protection hidden="1"/>
    </xf>
    <xf numFmtId="0" fontId="19" fillId="0" borderId="0" xfId="3" applyFont="1" applyAlignment="1" applyProtection="1">
      <alignment horizontal="right" wrapText="1"/>
      <protection hidden="1"/>
    </xf>
    <xf numFmtId="0" fontId="19" fillId="0" borderId="13" xfId="3" applyFont="1" applyBorder="1" applyAlignment="1">
      <alignment horizontal="left" vertical="center"/>
    </xf>
    <xf numFmtId="1" fontId="21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21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19" fillId="0" borderId="9" xfId="3" applyFont="1" applyBorder="1" applyAlignment="1" applyProtection="1">
      <alignment horizontal="right" vertical="center"/>
      <protection hidden="1"/>
    </xf>
    <xf numFmtId="0" fontId="19" fillId="0" borderId="0" xfId="3" applyFont="1" applyBorder="1" applyAlignment="1" applyProtection="1">
      <alignment horizontal="right"/>
      <protection hidden="1"/>
    </xf>
    <xf numFmtId="0" fontId="21" fillId="0" borderId="0" xfId="3" applyFont="1" applyFill="1" applyBorder="1" applyAlignment="1" applyProtection="1">
      <alignment horizontal="left" vertical="center" wrapText="1"/>
      <protection hidden="1"/>
    </xf>
    <xf numFmtId="0" fontId="21" fillId="0" borderId="19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26" fillId="0" borderId="0" xfId="3" applyFont="1" applyBorder="1" applyAlignment="1" applyProtection="1">
      <alignment horizontal="right" vertical="center" wrapText="1"/>
      <protection hidden="1"/>
    </xf>
    <xf numFmtId="0" fontId="26" fillId="0" borderId="19" xfId="3" applyFont="1" applyBorder="1" applyAlignment="1" applyProtection="1">
      <alignment horizontal="right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2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4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5" fillId="4" borderId="16" xfId="0" applyFont="1" applyFill="1" applyBorder="1" applyAlignment="1">
      <alignment horizontal="center" vertical="center" wrapText="1"/>
    </xf>
    <xf numFmtId="49" fontId="16" fillId="4" borderId="17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topLeftCell="A37" zoomScaleNormal="100" zoomScaleSheetLayoutView="110" workbookViewId="0">
      <selection activeCell="F74" sqref="F74"/>
    </sheetView>
  </sheetViews>
  <sheetFormatPr defaultRowHeight="12.75" x14ac:dyDescent="0.2"/>
  <cols>
    <col min="1" max="1" width="11.85546875" style="67" customWidth="1"/>
    <col min="2" max="2" width="13" style="67" customWidth="1"/>
    <col min="3" max="6" width="9.140625" style="67"/>
    <col min="7" max="7" width="18.7109375" style="67" customWidth="1"/>
    <col min="8" max="8" width="19.28515625" style="67" customWidth="1"/>
    <col min="9" max="9" width="14.42578125" style="67" customWidth="1"/>
    <col min="10" max="16384" width="9.140625" style="67"/>
  </cols>
  <sheetData>
    <row r="1" spans="1:12" ht="15.75" x14ac:dyDescent="0.25">
      <c r="A1" s="185" t="s">
        <v>234</v>
      </c>
      <c r="B1" s="185"/>
      <c r="C1" s="185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2">
      <c r="A2" s="215" t="s">
        <v>235</v>
      </c>
      <c r="B2" s="215"/>
      <c r="C2" s="215"/>
      <c r="D2" s="216"/>
      <c r="E2" s="68" t="s">
        <v>289</v>
      </c>
      <c r="F2" s="69"/>
      <c r="G2" s="70" t="s">
        <v>195</v>
      </c>
      <c r="H2" s="125" t="s">
        <v>301</v>
      </c>
      <c r="I2" s="71"/>
      <c r="J2" s="66"/>
      <c r="K2" s="66"/>
      <c r="L2" s="66"/>
    </row>
    <row r="3" spans="1:12" x14ac:dyDescent="0.2">
      <c r="A3" s="72"/>
      <c r="B3" s="72"/>
      <c r="C3" s="72"/>
      <c r="D3" s="73"/>
      <c r="E3" s="73"/>
      <c r="F3" s="73"/>
      <c r="G3" s="73"/>
      <c r="H3" s="73"/>
      <c r="I3" s="71"/>
      <c r="J3" s="66"/>
      <c r="K3" s="66"/>
      <c r="L3" s="66"/>
    </row>
    <row r="4" spans="1:12" x14ac:dyDescent="0.2">
      <c r="A4" s="74"/>
      <c r="B4" s="74"/>
      <c r="C4" s="74"/>
      <c r="D4" s="74"/>
      <c r="E4" s="75"/>
      <c r="F4" s="75"/>
      <c r="G4" s="74"/>
      <c r="H4" s="74"/>
      <c r="I4" s="76"/>
      <c r="J4" s="66"/>
      <c r="K4" s="66"/>
      <c r="L4" s="66"/>
    </row>
    <row r="5" spans="1:12" ht="18" x14ac:dyDescent="0.2">
      <c r="A5" s="217" t="s">
        <v>264</v>
      </c>
      <c r="B5" s="217"/>
      <c r="C5" s="217"/>
      <c r="D5" s="217"/>
      <c r="E5" s="217"/>
      <c r="F5" s="217"/>
      <c r="G5" s="217"/>
      <c r="H5" s="217"/>
      <c r="I5" s="217"/>
      <c r="J5" s="66"/>
      <c r="K5" s="66"/>
      <c r="L5" s="66"/>
    </row>
    <row r="6" spans="1:12" ht="15" x14ac:dyDescent="0.2">
      <c r="A6" s="77"/>
      <c r="B6" s="77"/>
      <c r="C6" s="77"/>
      <c r="D6" s="77"/>
      <c r="E6" s="77"/>
      <c r="F6" s="77"/>
      <c r="G6" s="77"/>
      <c r="H6" s="77"/>
      <c r="I6" s="77"/>
      <c r="J6" s="66"/>
      <c r="K6" s="66"/>
      <c r="L6" s="66"/>
    </row>
    <row r="7" spans="1:12" x14ac:dyDescent="0.2">
      <c r="A7" s="78"/>
      <c r="B7" s="78"/>
      <c r="C7" s="78"/>
      <c r="D7" s="79"/>
      <c r="E7" s="80"/>
      <c r="F7" s="81"/>
      <c r="G7" s="82"/>
      <c r="H7" s="83"/>
      <c r="I7" s="84"/>
      <c r="J7" s="66"/>
      <c r="K7" s="66"/>
      <c r="L7" s="66"/>
    </row>
    <row r="8" spans="1:12" x14ac:dyDescent="0.2">
      <c r="A8" s="174" t="s">
        <v>214</v>
      </c>
      <c r="B8" s="175"/>
      <c r="C8" s="186" t="s">
        <v>236</v>
      </c>
      <c r="D8" s="187"/>
      <c r="E8" s="79"/>
      <c r="F8" s="79"/>
      <c r="G8" s="79"/>
      <c r="H8" s="79"/>
      <c r="I8" s="85"/>
      <c r="J8" s="66"/>
      <c r="K8" s="66"/>
      <c r="L8" s="66"/>
    </row>
    <row r="9" spans="1:12" x14ac:dyDescent="0.2">
      <c r="A9" s="86"/>
      <c r="B9" s="86"/>
      <c r="C9" s="78"/>
      <c r="D9" s="78"/>
      <c r="E9" s="79"/>
      <c r="F9" s="79"/>
      <c r="G9" s="79"/>
      <c r="H9" s="79"/>
      <c r="I9" s="85"/>
      <c r="J9" s="66"/>
      <c r="K9" s="66"/>
      <c r="L9" s="66"/>
    </row>
    <row r="10" spans="1:12" ht="26.25" customHeight="1" x14ac:dyDescent="0.2">
      <c r="A10" s="218" t="s">
        <v>215</v>
      </c>
      <c r="B10" s="219"/>
      <c r="C10" s="186" t="s">
        <v>237</v>
      </c>
      <c r="D10" s="187"/>
      <c r="E10" s="79"/>
      <c r="F10" s="79"/>
      <c r="G10" s="79"/>
      <c r="H10" s="79"/>
      <c r="I10" s="79"/>
      <c r="J10" s="66"/>
      <c r="K10" s="66"/>
      <c r="L10" s="66"/>
    </row>
    <row r="11" spans="1:12" ht="12.75" customHeight="1" x14ac:dyDescent="0.2">
      <c r="A11" s="87"/>
      <c r="B11" s="87"/>
      <c r="C11" s="88"/>
      <c r="D11" s="78"/>
      <c r="E11" s="78"/>
      <c r="F11" s="78"/>
      <c r="G11" s="78"/>
      <c r="H11" s="78"/>
      <c r="I11" s="78"/>
      <c r="J11" s="66"/>
      <c r="K11" s="66"/>
      <c r="L11" s="66"/>
    </row>
    <row r="12" spans="1:12" x14ac:dyDescent="0.2">
      <c r="A12" s="207" t="s">
        <v>216</v>
      </c>
      <c r="B12" s="208"/>
      <c r="C12" s="186" t="s">
        <v>238</v>
      </c>
      <c r="D12" s="187"/>
      <c r="E12" s="78"/>
      <c r="F12" s="78"/>
      <c r="G12" s="78"/>
      <c r="H12" s="78"/>
      <c r="I12" s="78"/>
      <c r="J12" s="66"/>
      <c r="K12" s="66"/>
      <c r="L12" s="66"/>
    </row>
    <row r="13" spans="1:12" x14ac:dyDescent="0.2">
      <c r="A13" s="209"/>
      <c r="B13" s="209"/>
      <c r="C13" s="78"/>
      <c r="D13" s="78"/>
      <c r="E13" s="78"/>
      <c r="F13" s="78"/>
      <c r="G13" s="78"/>
      <c r="H13" s="78"/>
      <c r="I13" s="78"/>
      <c r="J13" s="66"/>
      <c r="K13" s="66"/>
      <c r="L13" s="66"/>
    </row>
    <row r="14" spans="1:12" x14ac:dyDescent="0.2">
      <c r="A14" s="174" t="s">
        <v>239</v>
      </c>
      <c r="B14" s="175"/>
      <c r="C14" s="188" t="s">
        <v>288</v>
      </c>
      <c r="D14" s="210"/>
      <c r="E14" s="210"/>
      <c r="F14" s="210"/>
      <c r="G14" s="210"/>
      <c r="H14" s="210"/>
      <c r="I14" s="177"/>
      <c r="J14" s="66"/>
      <c r="K14" s="66"/>
      <c r="L14" s="66"/>
    </row>
    <row r="15" spans="1:12" x14ac:dyDescent="0.2">
      <c r="A15" s="86"/>
      <c r="B15" s="86"/>
      <c r="C15" s="89"/>
      <c r="D15" s="78"/>
      <c r="E15" s="78"/>
      <c r="F15" s="78"/>
      <c r="G15" s="78"/>
      <c r="H15" s="78"/>
      <c r="I15" s="78"/>
      <c r="J15" s="66"/>
      <c r="K15" s="66"/>
      <c r="L15" s="66"/>
    </row>
    <row r="16" spans="1:12" x14ac:dyDescent="0.2">
      <c r="A16" s="174" t="s">
        <v>217</v>
      </c>
      <c r="B16" s="175"/>
      <c r="C16" s="211">
        <v>51000</v>
      </c>
      <c r="D16" s="212"/>
      <c r="E16" s="78"/>
      <c r="F16" s="188" t="s">
        <v>240</v>
      </c>
      <c r="G16" s="210"/>
      <c r="H16" s="210"/>
      <c r="I16" s="177"/>
      <c r="J16" s="66"/>
      <c r="K16" s="66"/>
      <c r="L16" s="66"/>
    </row>
    <row r="17" spans="1:12" x14ac:dyDescent="0.2">
      <c r="A17" s="86"/>
      <c r="B17" s="86"/>
      <c r="C17" s="78"/>
      <c r="D17" s="78"/>
      <c r="E17" s="78"/>
      <c r="F17" s="78"/>
      <c r="G17" s="78"/>
      <c r="H17" s="78"/>
      <c r="I17" s="78"/>
      <c r="J17" s="66"/>
      <c r="K17" s="66"/>
      <c r="L17" s="66"/>
    </row>
    <row r="18" spans="1:12" x14ac:dyDescent="0.2">
      <c r="A18" s="174" t="s">
        <v>218</v>
      </c>
      <c r="B18" s="175"/>
      <c r="C18" s="188" t="s">
        <v>241</v>
      </c>
      <c r="D18" s="210"/>
      <c r="E18" s="210"/>
      <c r="F18" s="210"/>
      <c r="G18" s="210"/>
      <c r="H18" s="210"/>
      <c r="I18" s="177"/>
      <c r="J18" s="66"/>
      <c r="K18" s="66"/>
      <c r="L18" s="66"/>
    </row>
    <row r="19" spans="1:12" x14ac:dyDescent="0.2">
      <c r="A19" s="86"/>
      <c r="B19" s="86"/>
      <c r="C19" s="78"/>
      <c r="D19" s="78"/>
      <c r="E19" s="78"/>
      <c r="F19" s="78"/>
      <c r="G19" s="78"/>
      <c r="H19" s="78"/>
      <c r="I19" s="78"/>
      <c r="J19" s="66"/>
      <c r="K19" s="66"/>
      <c r="L19" s="66"/>
    </row>
    <row r="20" spans="1:12" x14ac:dyDescent="0.2">
      <c r="A20" s="174" t="s">
        <v>219</v>
      </c>
      <c r="B20" s="175"/>
      <c r="C20" s="196" t="s">
        <v>242</v>
      </c>
      <c r="D20" s="197"/>
      <c r="E20" s="197"/>
      <c r="F20" s="197"/>
      <c r="G20" s="197"/>
      <c r="H20" s="197"/>
      <c r="I20" s="198"/>
      <c r="J20" s="66"/>
      <c r="K20" s="66"/>
      <c r="L20" s="66"/>
    </row>
    <row r="21" spans="1:12" x14ac:dyDescent="0.2">
      <c r="A21" s="86"/>
      <c r="B21" s="86"/>
      <c r="C21" s="89"/>
      <c r="D21" s="78"/>
      <c r="E21" s="78"/>
      <c r="F21" s="78"/>
      <c r="G21" s="78"/>
      <c r="H21" s="78"/>
      <c r="I21" s="78"/>
      <c r="J21" s="66"/>
      <c r="K21" s="66"/>
      <c r="L21" s="66"/>
    </row>
    <row r="22" spans="1:12" x14ac:dyDescent="0.2">
      <c r="A22" s="174" t="s">
        <v>1</v>
      </c>
      <c r="B22" s="175"/>
      <c r="C22" s="196" t="s">
        <v>243</v>
      </c>
      <c r="D22" s="197"/>
      <c r="E22" s="197"/>
      <c r="F22" s="197"/>
      <c r="G22" s="197"/>
      <c r="H22" s="197"/>
      <c r="I22" s="198"/>
      <c r="J22" s="66"/>
      <c r="K22" s="66"/>
      <c r="L22" s="66"/>
    </row>
    <row r="23" spans="1:12" x14ac:dyDescent="0.2">
      <c r="A23" s="86"/>
      <c r="B23" s="86"/>
      <c r="C23" s="89"/>
      <c r="D23" s="78"/>
      <c r="E23" s="78"/>
      <c r="F23" s="78"/>
      <c r="G23" s="78"/>
      <c r="H23" s="78"/>
      <c r="I23" s="78"/>
      <c r="J23" s="66"/>
      <c r="K23" s="66"/>
      <c r="L23" s="66"/>
    </row>
    <row r="24" spans="1:12" x14ac:dyDescent="0.2">
      <c r="A24" s="174" t="s">
        <v>244</v>
      </c>
      <c r="B24" s="175"/>
      <c r="C24" s="90">
        <v>373</v>
      </c>
      <c r="D24" s="188" t="s">
        <v>240</v>
      </c>
      <c r="E24" s="205"/>
      <c r="F24" s="206"/>
      <c r="G24" s="213"/>
      <c r="H24" s="214"/>
      <c r="I24" s="91"/>
      <c r="J24" s="66"/>
      <c r="K24" s="66"/>
      <c r="L24" s="66"/>
    </row>
    <row r="25" spans="1:12" x14ac:dyDescent="0.2">
      <c r="A25" s="86"/>
      <c r="B25" s="86"/>
      <c r="C25" s="78"/>
      <c r="D25" s="78"/>
      <c r="E25" s="78"/>
      <c r="F25" s="78"/>
      <c r="G25" s="78"/>
      <c r="H25" s="78"/>
      <c r="I25" s="79"/>
      <c r="J25" s="66"/>
      <c r="K25" s="66"/>
      <c r="L25" s="66"/>
    </row>
    <row r="26" spans="1:12" x14ac:dyDescent="0.2">
      <c r="A26" s="174" t="s">
        <v>220</v>
      </c>
      <c r="B26" s="175"/>
      <c r="C26" s="90">
        <v>8</v>
      </c>
      <c r="D26" s="188" t="s">
        <v>245</v>
      </c>
      <c r="E26" s="205"/>
      <c r="F26" s="205"/>
      <c r="G26" s="206"/>
      <c r="H26" s="92" t="s">
        <v>246</v>
      </c>
      <c r="I26" s="93">
        <v>605</v>
      </c>
      <c r="J26" s="66"/>
      <c r="K26" s="66"/>
      <c r="L26" s="66"/>
    </row>
    <row r="27" spans="1:12" x14ac:dyDescent="0.2">
      <c r="A27" s="86"/>
      <c r="B27" s="86"/>
      <c r="C27" s="78"/>
      <c r="D27" s="78"/>
      <c r="E27" s="78"/>
      <c r="F27" s="78"/>
      <c r="G27" s="86"/>
      <c r="H27" s="86" t="s">
        <v>247</v>
      </c>
      <c r="I27" s="89"/>
      <c r="J27" s="66"/>
      <c r="K27" s="66"/>
      <c r="L27" s="66"/>
    </row>
    <row r="28" spans="1:12" x14ac:dyDescent="0.2">
      <c r="A28" s="174" t="s">
        <v>221</v>
      </c>
      <c r="B28" s="175"/>
      <c r="C28" s="94" t="s">
        <v>250</v>
      </c>
      <c r="D28" s="95"/>
      <c r="E28" s="66"/>
      <c r="F28" s="79"/>
      <c r="G28" s="174" t="s">
        <v>248</v>
      </c>
      <c r="H28" s="175"/>
      <c r="I28" s="96" t="s">
        <v>249</v>
      </c>
      <c r="J28" s="66"/>
      <c r="K28" s="66"/>
      <c r="L28" s="66"/>
    </row>
    <row r="29" spans="1:12" x14ac:dyDescent="0.2">
      <c r="A29" s="86"/>
      <c r="B29" s="86"/>
      <c r="C29" s="78"/>
      <c r="D29" s="79"/>
      <c r="E29" s="79"/>
      <c r="F29" s="79"/>
      <c r="G29" s="79"/>
      <c r="H29" s="78"/>
      <c r="I29" s="97"/>
      <c r="J29" s="66"/>
      <c r="K29" s="66"/>
      <c r="L29" s="66"/>
    </row>
    <row r="30" spans="1:12" x14ac:dyDescent="0.2">
      <c r="A30" s="201" t="s">
        <v>222</v>
      </c>
      <c r="B30" s="202"/>
      <c r="C30" s="203"/>
      <c r="D30" s="203"/>
      <c r="E30" s="202" t="s">
        <v>223</v>
      </c>
      <c r="F30" s="204"/>
      <c r="G30" s="204"/>
      <c r="H30" s="203" t="s">
        <v>224</v>
      </c>
      <c r="I30" s="203"/>
      <c r="J30" s="66"/>
      <c r="K30" s="66"/>
      <c r="L30" s="66"/>
    </row>
    <row r="31" spans="1:12" x14ac:dyDescent="0.2">
      <c r="A31" s="66"/>
      <c r="B31" s="66"/>
      <c r="C31" s="66"/>
      <c r="D31" s="84"/>
      <c r="E31" s="78"/>
      <c r="F31" s="78"/>
      <c r="G31" s="78"/>
      <c r="H31" s="98"/>
      <c r="I31" s="97"/>
      <c r="J31" s="66"/>
      <c r="K31" s="66"/>
      <c r="L31" s="66"/>
    </row>
    <row r="32" spans="1:12" x14ac:dyDescent="0.2">
      <c r="A32" s="195"/>
      <c r="B32" s="189"/>
      <c r="C32" s="189"/>
      <c r="D32" s="190"/>
      <c r="E32" s="195"/>
      <c r="F32" s="189"/>
      <c r="G32" s="189"/>
      <c r="H32" s="186"/>
      <c r="I32" s="187"/>
      <c r="J32" s="66"/>
      <c r="K32" s="66"/>
      <c r="L32" s="66"/>
    </row>
    <row r="33" spans="1:12" x14ac:dyDescent="0.2">
      <c r="A33" s="99"/>
      <c r="B33" s="99"/>
      <c r="C33" s="89"/>
      <c r="D33" s="199"/>
      <c r="E33" s="199"/>
      <c r="F33" s="199"/>
      <c r="G33" s="200"/>
      <c r="H33" s="78"/>
      <c r="I33" s="100"/>
      <c r="J33" s="66"/>
      <c r="K33" s="66"/>
      <c r="L33" s="66"/>
    </row>
    <row r="34" spans="1:12" x14ac:dyDescent="0.2">
      <c r="A34" s="195"/>
      <c r="B34" s="189"/>
      <c r="C34" s="189"/>
      <c r="D34" s="190"/>
      <c r="E34" s="195"/>
      <c r="F34" s="189"/>
      <c r="G34" s="189"/>
      <c r="H34" s="186"/>
      <c r="I34" s="187"/>
      <c r="J34" s="66"/>
      <c r="K34" s="66"/>
      <c r="L34" s="66"/>
    </row>
    <row r="35" spans="1:12" x14ac:dyDescent="0.2">
      <c r="A35" s="99"/>
      <c r="B35" s="99"/>
      <c r="C35" s="89"/>
      <c r="D35" s="101"/>
      <c r="E35" s="101"/>
      <c r="F35" s="101"/>
      <c r="G35" s="102"/>
      <c r="H35" s="78"/>
      <c r="I35" s="103"/>
      <c r="J35" s="66"/>
      <c r="K35" s="66"/>
      <c r="L35" s="66"/>
    </row>
    <row r="36" spans="1:12" x14ac:dyDescent="0.2">
      <c r="A36" s="195"/>
      <c r="B36" s="189"/>
      <c r="C36" s="189"/>
      <c r="D36" s="190"/>
      <c r="E36" s="195"/>
      <c r="F36" s="189"/>
      <c r="G36" s="189"/>
      <c r="H36" s="186"/>
      <c r="I36" s="187"/>
      <c r="J36" s="66"/>
      <c r="K36" s="66"/>
      <c r="L36" s="66"/>
    </row>
    <row r="37" spans="1:12" x14ac:dyDescent="0.2">
      <c r="A37" s="99"/>
      <c r="B37" s="99"/>
      <c r="C37" s="89"/>
      <c r="D37" s="101"/>
      <c r="E37" s="101"/>
      <c r="F37" s="101"/>
      <c r="G37" s="102"/>
      <c r="H37" s="78"/>
      <c r="I37" s="103"/>
      <c r="J37" s="66"/>
      <c r="K37" s="66"/>
      <c r="L37" s="66"/>
    </row>
    <row r="38" spans="1:12" x14ac:dyDescent="0.2">
      <c r="A38" s="195"/>
      <c r="B38" s="189"/>
      <c r="C38" s="189"/>
      <c r="D38" s="190"/>
      <c r="E38" s="195"/>
      <c r="F38" s="189"/>
      <c r="G38" s="189"/>
      <c r="H38" s="186"/>
      <c r="I38" s="187"/>
      <c r="J38" s="66"/>
      <c r="K38" s="66"/>
      <c r="L38" s="66"/>
    </row>
    <row r="39" spans="1:12" x14ac:dyDescent="0.2">
      <c r="A39" s="104"/>
      <c r="B39" s="104"/>
      <c r="C39" s="191"/>
      <c r="D39" s="192"/>
      <c r="E39" s="78"/>
      <c r="F39" s="191"/>
      <c r="G39" s="192"/>
      <c r="H39" s="78"/>
      <c r="I39" s="78"/>
      <c r="J39" s="66"/>
      <c r="K39" s="66"/>
      <c r="L39" s="66"/>
    </row>
    <row r="40" spans="1:12" x14ac:dyDescent="0.2">
      <c r="A40" s="195"/>
      <c r="B40" s="189"/>
      <c r="C40" s="189"/>
      <c r="D40" s="190"/>
      <c r="E40" s="195"/>
      <c r="F40" s="189"/>
      <c r="G40" s="189"/>
      <c r="H40" s="186"/>
      <c r="I40" s="187"/>
      <c r="J40" s="66"/>
      <c r="K40" s="66"/>
      <c r="L40" s="66"/>
    </row>
    <row r="41" spans="1:12" x14ac:dyDescent="0.2">
      <c r="A41" s="104"/>
      <c r="B41" s="104"/>
      <c r="C41" s="105"/>
      <c r="D41" s="106"/>
      <c r="E41" s="78"/>
      <c r="F41" s="105"/>
      <c r="G41" s="106"/>
      <c r="H41" s="78"/>
      <c r="I41" s="78"/>
      <c r="J41" s="66"/>
      <c r="K41" s="66"/>
      <c r="L41" s="66"/>
    </row>
    <row r="42" spans="1:12" x14ac:dyDescent="0.2">
      <c r="A42" s="195"/>
      <c r="B42" s="189"/>
      <c r="C42" s="189"/>
      <c r="D42" s="190"/>
      <c r="E42" s="195"/>
      <c r="F42" s="189"/>
      <c r="G42" s="189"/>
      <c r="H42" s="186"/>
      <c r="I42" s="187"/>
      <c r="J42" s="66"/>
      <c r="K42" s="66"/>
      <c r="L42" s="66"/>
    </row>
    <row r="43" spans="1:12" x14ac:dyDescent="0.2">
      <c r="A43" s="107"/>
      <c r="B43" s="108"/>
      <c r="C43" s="108"/>
      <c r="D43" s="108"/>
      <c r="E43" s="107"/>
      <c r="F43" s="108"/>
      <c r="G43" s="108"/>
      <c r="H43" s="109"/>
      <c r="I43" s="110"/>
      <c r="J43" s="66"/>
      <c r="K43" s="66"/>
      <c r="L43" s="66"/>
    </row>
    <row r="44" spans="1:12" x14ac:dyDescent="0.2">
      <c r="A44" s="104"/>
      <c r="B44" s="104"/>
      <c r="C44" s="105"/>
      <c r="D44" s="106"/>
      <c r="E44" s="78"/>
      <c r="F44" s="105"/>
      <c r="G44" s="106"/>
      <c r="H44" s="78"/>
      <c r="I44" s="78"/>
      <c r="J44" s="66"/>
      <c r="K44" s="66"/>
      <c r="L44" s="66"/>
    </row>
    <row r="45" spans="1:12" x14ac:dyDescent="0.2">
      <c r="A45" s="111"/>
      <c r="B45" s="111"/>
      <c r="C45" s="111"/>
      <c r="D45" s="88"/>
      <c r="E45" s="88"/>
      <c r="F45" s="111"/>
      <c r="G45" s="88"/>
      <c r="H45" s="88"/>
      <c r="I45" s="88"/>
      <c r="J45" s="66"/>
      <c r="K45" s="66"/>
      <c r="L45" s="66"/>
    </row>
    <row r="46" spans="1:12" x14ac:dyDescent="0.2">
      <c r="A46" s="169" t="s">
        <v>225</v>
      </c>
      <c r="B46" s="170"/>
      <c r="C46" s="186"/>
      <c r="D46" s="187"/>
      <c r="E46" s="79"/>
      <c r="F46" s="188"/>
      <c r="G46" s="189"/>
      <c r="H46" s="189"/>
      <c r="I46" s="190"/>
      <c r="J46" s="66"/>
      <c r="K46" s="66"/>
      <c r="L46" s="66"/>
    </row>
    <row r="47" spans="1:12" x14ac:dyDescent="0.2">
      <c r="A47" s="104"/>
      <c r="B47" s="104"/>
      <c r="C47" s="191"/>
      <c r="D47" s="192"/>
      <c r="E47" s="78"/>
      <c r="F47" s="191"/>
      <c r="G47" s="193"/>
      <c r="H47" s="112"/>
      <c r="I47" s="112"/>
      <c r="J47" s="66"/>
      <c r="K47" s="66"/>
      <c r="L47" s="66"/>
    </row>
    <row r="48" spans="1:12" x14ac:dyDescent="0.2">
      <c r="A48" s="169" t="s">
        <v>226</v>
      </c>
      <c r="B48" s="170"/>
      <c r="C48" s="188" t="s">
        <v>290</v>
      </c>
      <c r="D48" s="194"/>
      <c r="E48" s="194"/>
      <c r="F48" s="194"/>
      <c r="G48" s="194"/>
      <c r="H48" s="194"/>
      <c r="I48" s="194"/>
      <c r="J48" s="66"/>
      <c r="K48" s="66"/>
      <c r="L48" s="66"/>
    </row>
    <row r="49" spans="1:12" x14ac:dyDescent="0.2">
      <c r="A49" s="86"/>
      <c r="B49" s="86"/>
      <c r="C49" s="113" t="s">
        <v>228</v>
      </c>
      <c r="D49" s="79"/>
      <c r="E49" s="79"/>
      <c r="F49" s="79"/>
      <c r="G49" s="79"/>
      <c r="H49" s="79"/>
      <c r="I49" s="79"/>
      <c r="J49" s="66"/>
      <c r="K49" s="66"/>
      <c r="L49" s="66"/>
    </row>
    <row r="50" spans="1:12" x14ac:dyDescent="0.2">
      <c r="A50" s="169" t="s">
        <v>227</v>
      </c>
      <c r="B50" s="170"/>
      <c r="C50" s="184" t="s">
        <v>251</v>
      </c>
      <c r="D50" s="172"/>
      <c r="E50" s="173"/>
      <c r="F50" s="79"/>
      <c r="G50" s="92" t="s">
        <v>230</v>
      </c>
      <c r="H50" s="184" t="s">
        <v>252</v>
      </c>
      <c r="I50" s="173"/>
      <c r="J50" s="66"/>
      <c r="K50" s="66"/>
      <c r="L50" s="66"/>
    </row>
    <row r="51" spans="1:12" x14ac:dyDescent="0.2">
      <c r="A51" s="86"/>
      <c r="B51" s="86"/>
      <c r="C51" s="113"/>
      <c r="D51" s="79"/>
      <c r="E51" s="79"/>
      <c r="F51" s="79"/>
      <c r="G51" s="79"/>
      <c r="H51" s="79"/>
      <c r="I51" s="79"/>
      <c r="J51" s="66"/>
      <c r="K51" s="66"/>
      <c r="L51" s="66"/>
    </row>
    <row r="52" spans="1:12" x14ac:dyDescent="0.2">
      <c r="A52" s="169" t="s">
        <v>219</v>
      </c>
      <c r="B52" s="170"/>
      <c r="C52" s="171" t="s">
        <v>253</v>
      </c>
      <c r="D52" s="172"/>
      <c r="E52" s="172"/>
      <c r="F52" s="172"/>
      <c r="G52" s="172"/>
      <c r="H52" s="172"/>
      <c r="I52" s="173"/>
      <c r="J52" s="66"/>
      <c r="K52" s="66"/>
      <c r="L52" s="66"/>
    </row>
    <row r="53" spans="1:12" x14ac:dyDescent="0.2">
      <c r="A53" s="86"/>
      <c r="B53" s="86"/>
      <c r="C53" s="79"/>
      <c r="D53" s="79"/>
      <c r="E53" s="79"/>
      <c r="F53" s="79"/>
      <c r="G53" s="79"/>
      <c r="H53" s="79"/>
      <c r="I53" s="79"/>
      <c r="J53" s="66"/>
      <c r="K53" s="66"/>
      <c r="L53" s="66"/>
    </row>
    <row r="54" spans="1:12" x14ac:dyDescent="0.2">
      <c r="A54" s="174" t="s">
        <v>229</v>
      </c>
      <c r="B54" s="175"/>
      <c r="C54" s="176"/>
      <c r="D54" s="172"/>
      <c r="E54" s="172"/>
      <c r="F54" s="172"/>
      <c r="G54" s="172"/>
      <c r="H54" s="172"/>
      <c r="I54" s="177"/>
      <c r="J54" s="66"/>
      <c r="K54" s="66"/>
      <c r="L54" s="66"/>
    </row>
    <row r="55" spans="1:12" x14ac:dyDescent="0.2">
      <c r="A55" s="114"/>
      <c r="B55" s="114"/>
      <c r="C55" s="180"/>
      <c r="D55" s="180"/>
      <c r="E55" s="180"/>
      <c r="F55" s="180"/>
      <c r="G55" s="180"/>
      <c r="H55" s="180"/>
      <c r="I55" s="74"/>
      <c r="J55" s="66"/>
      <c r="K55" s="66"/>
      <c r="L55" s="66"/>
    </row>
    <row r="56" spans="1:12" x14ac:dyDescent="0.2">
      <c r="A56" s="114"/>
      <c r="B56" s="114"/>
      <c r="C56" s="115"/>
      <c r="D56" s="115"/>
      <c r="E56" s="115"/>
      <c r="F56" s="115"/>
      <c r="G56" s="115"/>
      <c r="H56" s="115"/>
      <c r="I56" s="74"/>
      <c r="J56" s="66"/>
      <c r="K56" s="66"/>
      <c r="L56" s="66"/>
    </row>
    <row r="57" spans="1:12" x14ac:dyDescent="0.2">
      <c r="A57" s="114"/>
      <c r="B57" s="178" t="s">
        <v>231</v>
      </c>
      <c r="C57" s="179"/>
      <c r="D57" s="179"/>
      <c r="E57" s="179"/>
      <c r="F57" s="116"/>
      <c r="G57" s="116"/>
      <c r="H57" s="117"/>
      <c r="I57" s="117"/>
      <c r="J57" s="66"/>
      <c r="K57" s="66"/>
      <c r="L57" s="66"/>
    </row>
    <row r="58" spans="1:12" x14ac:dyDescent="0.2">
      <c r="A58" s="114"/>
      <c r="B58" s="118" t="s">
        <v>232</v>
      </c>
      <c r="C58" s="119"/>
      <c r="D58" s="119"/>
      <c r="E58" s="119"/>
      <c r="F58" s="119"/>
      <c r="G58" s="119"/>
      <c r="H58" s="117"/>
      <c r="I58" s="117"/>
      <c r="J58" s="66"/>
      <c r="K58" s="66"/>
      <c r="L58" s="66"/>
    </row>
    <row r="59" spans="1:12" x14ac:dyDescent="0.2">
      <c r="A59" s="114"/>
      <c r="B59" s="118" t="s">
        <v>233</v>
      </c>
      <c r="C59" s="119"/>
      <c r="D59" s="119"/>
      <c r="E59" s="119"/>
      <c r="F59" s="119"/>
      <c r="G59" s="119"/>
      <c r="H59" s="117"/>
      <c r="I59" s="117"/>
      <c r="J59" s="66"/>
      <c r="K59" s="66"/>
      <c r="L59" s="66"/>
    </row>
    <row r="60" spans="1:12" x14ac:dyDescent="0.2">
      <c r="A60" s="114"/>
      <c r="B60" s="118" t="s">
        <v>259</v>
      </c>
      <c r="C60" s="119"/>
      <c r="D60" s="119"/>
      <c r="E60" s="119"/>
      <c r="F60" s="119"/>
      <c r="G60" s="119"/>
      <c r="H60" s="117"/>
      <c r="I60" s="117"/>
      <c r="J60" s="66"/>
      <c r="K60" s="66"/>
      <c r="L60" s="66"/>
    </row>
    <row r="61" spans="1:12" x14ac:dyDescent="0.2">
      <c r="A61" s="114"/>
      <c r="B61" s="118"/>
      <c r="C61" s="120"/>
      <c r="D61" s="120"/>
      <c r="E61" s="120"/>
      <c r="F61" s="120"/>
      <c r="G61" s="120"/>
      <c r="H61" s="117"/>
      <c r="I61" s="117"/>
      <c r="J61" s="66"/>
      <c r="K61" s="66"/>
      <c r="L61" s="66"/>
    </row>
    <row r="62" spans="1:12" x14ac:dyDescent="0.2">
      <c r="A62" s="114"/>
      <c r="B62" s="118"/>
      <c r="C62" s="120"/>
      <c r="D62" s="120"/>
      <c r="E62" s="120"/>
      <c r="F62" s="120"/>
      <c r="G62" s="120"/>
      <c r="H62" s="117"/>
      <c r="I62" s="117"/>
      <c r="J62" s="66"/>
      <c r="K62" s="66"/>
      <c r="L62" s="66"/>
    </row>
    <row r="63" spans="1:12" x14ac:dyDescent="0.2">
      <c r="A63" s="114"/>
      <c r="B63" s="114"/>
      <c r="C63" s="115"/>
      <c r="D63" s="115"/>
      <c r="E63" s="115"/>
      <c r="F63" s="115"/>
      <c r="G63" s="115"/>
      <c r="H63" s="115"/>
      <c r="I63" s="74"/>
      <c r="J63" s="66"/>
      <c r="K63" s="66"/>
      <c r="L63" s="66"/>
    </row>
    <row r="64" spans="1:12" ht="13.5" thickBot="1" x14ac:dyDescent="0.25">
      <c r="A64" s="121" t="s">
        <v>2</v>
      </c>
      <c r="B64" s="79"/>
      <c r="C64" s="79"/>
      <c r="D64" s="79"/>
      <c r="E64" s="79"/>
      <c r="F64" s="79"/>
      <c r="G64" s="122"/>
      <c r="H64" s="123"/>
      <c r="I64" s="122"/>
      <c r="J64" s="66"/>
      <c r="K64" s="66"/>
      <c r="L64" s="66"/>
    </row>
    <row r="65" spans="1:12" x14ac:dyDescent="0.2">
      <c r="A65" s="79"/>
      <c r="B65" s="79"/>
      <c r="C65" s="79"/>
      <c r="D65" s="79"/>
      <c r="E65" s="114" t="s">
        <v>3</v>
      </c>
      <c r="F65" s="66"/>
      <c r="G65" s="181"/>
      <c r="H65" s="182"/>
      <c r="I65" s="183"/>
      <c r="J65" s="66"/>
      <c r="K65" s="66"/>
      <c r="L65" s="66"/>
    </row>
    <row r="66" spans="1:12" x14ac:dyDescent="0.2">
      <c r="A66" s="124"/>
      <c r="B66" s="124"/>
      <c r="C66" s="84"/>
      <c r="D66" s="84"/>
      <c r="E66" s="84"/>
      <c r="F66" s="84"/>
      <c r="G66" s="167"/>
      <c r="H66" s="168"/>
      <c r="I66" s="84"/>
      <c r="J66" s="66"/>
      <c r="K66" s="66"/>
      <c r="L66" s="66"/>
    </row>
  </sheetData>
  <protectedRanges>
    <protectedRange sqref="E2:E3 H2:H3 C8:D8 C10:D10 C12:D12 C14:I14 C16:D16 F16:I16 C18:I18 C20:I20 C22:I22 C26:G26 C24:F24 C28 I28 I26 A32:I32 A34:I34 A36:D36" name="Range1"/>
  </protectedRanges>
  <mergeCells count="69">
    <mergeCell ref="A2:D2"/>
    <mergeCell ref="A5:I5"/>
    <mergeCell ref="A8:B8"/>
    <mergeCell ref="C8:D8"/>
    <mergeCell ref="A10:B10"/>
    <mergeCell ref="C10:D10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H40:I40"/>
    <mergeCell ref="A42:D42"/>
    <mergeCell ref="E42:G42"/>
    <mergeCell ref="H42:I42"/>
    <mergeCell ref="A38:D38"/>
    <mergeCell ref="E38:G38"/>
    <mergeCell ref="H38:I38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G66:H66"/>
    <mergeCell ref="A52:B52"/>
    <mergeCell ref="C52:I52"/>
    <mergeCell ref="A54:B54"/>
    <mergeCell ref="C54:I54"/>
    <mergeCell ref="B57:E57"/>
    <mergeCell ref="C55:H55"/>
    <mergeCell ref="G65:I65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M113" sqref="M113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267" t="s">
        <v>265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x14ac:dyDescent="0.2">
      <c r="A2" s="268" t="s">
        <v>302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</row>
    <row r="3" spans="1:1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x14ac:dyDescent="0.2">
      <c r="A4" s="224" t="s">
        <v>293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23.25" thickBot="1" x14ac:dyDescent="0.25">
      <c r="A5" s="227" t="s">
        <v>6</v>
      </c>
      <c r="B5" s="228"/>
      <c r="C5" s="228"/>
      <c r="D5" s="228"/>
      <c r="E5" s="228"/>
      <c r="F5" s="228"/>
      <c r="G5" s="228"/>
      <c r="H5" s="229"/>
      <c r="I5" s="42" t="s">
        <v>291</v>
      </c>
      <c r="J5" s="46" t="s">
        <v>98</v>
      </c>
      <c r="K5" s="43" t="s">
        <v>99</v>
      </c>
    </row>
    <row r="6" spans="1:11" x14ac:dyDescent="0.2">
      <c r="A6" s="230">
        <v>1</v>
      </c>
      <c r="B6" s="230"/>
      <c r="C6" s="230"/>
      <c r="D6" s="230"/>
      <c r="E6" s="230"/>
      <c r="F6" s="230"/>
      <c r="G6" s="230"/>
      <c r="H6" s="230"/>
      <c r="I6" s="44">
        <v>2</v>
      </c>
      <c r="J6" s="45">
        <v>3</v>
      </c>
      <c r="K6" s="45">
        <v>4</v>
      </c>
    </row>
    <row r="7" spans="1:11" x14ac:dyDescent="0.2">
      <c r="A7" s="231" t="s">
        <v>255</v>
      </c>
      <c r="B7" s="232"/>
      <c r="C7" s="232"/>
      <c r="D7" s="232"/>
      <c r="E7" s="232"/>
      <c r="F7" s="232"/>
      <c r="G7" s="232"/>
      <c r="H7" s="232"/>
      <c r="I7" s="232"/>
      <c r="J7" s="232"/>
      <c r="K7" s="233"/>
    </row>
    <row r="8" spans="1:11" x14ac:dyDescent="0.2">
      <c r="A8" s="234" t="s">
        <v>8</v>
      </c>
      <c r="B8" s="235"/>
      <c r="C8" s="235"/>
      <c r="D8" s="235"/>
      <c r="E8" s="235"/>
      <c r="F8" s="235"/>
      <c r="G8" s="235"/>
      <c r="H8" s="236"/>
      <c r="I8" s="6">
        <v>1</v>
      </c>
      <c r="J8" s="10">
        <v>0</v>
      </c>
      <c r="K8" s="10">
        <v>0</v>
      </c>
    </row>
    <row r="9" spans="1:11" x14ac:dyDescent="0.2">
      <c r="A9" s="237" t="s">
        <v>9</v>
      </c>
      <c r="B9" s="238"/>
      <c r="C9" s="238"/>
      <c r="D9" s="238"/>
      <c r="E9" s="238"/>
      <c r="F9" s="238"/>
      <c r="G9" s="238"/>
      <c r="H9" s="239"/>
      <c r="I9" s="4">
        <v>2</v>
      </c>
      <c r="J9" s="11">
        <f>J10+J17+J27+J36+J40</f>
        <v>508324716</v>
      </c>
      <c r="K9" s="11">
        <f>K10+K17+K27+K36+K40</f>
        <v>622394138</v>
      </c>
    </row>
    <row r="10" spans="1:11" x14ac:dyDescent="0.2">
      <c r="A10" s="220" t="s">
        <v>266</v>
      </c>
      <c r="B10" s="221"/>
      <c r="C10" s="221"/>
      <c r="D10" s="221"/>
      <c r="E10" s="221"/>
      <c r="F10" s="221"/>
      <c r="G10" s="221"/>
      <c r="H10" s="222"/>
      <c r="I10" s="4">
        <v>3</v>
      </c>
      <c r="J10" s="11">
        <f>SUM(J11:J16)</f>
        <v>743068</v>
      </c>
      <c r="K10" s="11">
        <f>SUM(K11:K16)</f>
        <v>480873</v>
      </c>
    </row>
    <row r="11" spans="1:11" x14ac:dyDescent="0.2">
      <c r="A11" s="220" t="s">
        <v>10</v>
      </c>
      <c r="B11" s="221"/>
      <c r="C11" s="221"/>
      <c r="D11" s="221"/>
      <c r="E11" s="221"/>
      <c r="F11" s="221"/>
      <c r="G11" s="221"/>
      <c r="H11" s="222"/>
      <c r="I11" s="4">
        <v>4</v>
      </c>
      <c r="J11" s="126">
        <v>0</v>
      </c>
      <c r="K11" s="126">
        <v>0</v>
      </c>
    </row>
    <row r="12" spans="1:11" x14ac:dyDescent="0.2">
      <c r="A12" s="220" t="s">
        <v>11</v>
      </c>
      <c r="B12" s="221"/>
      <c r="C12" s="221"/>
      <c r="D12" s="221"/>
      <c r="E12" s="221"/>
      <c r="F12" s="221"/>
      <c r="G12" s="221"/>
      <c r="H12" s="222"/>
      <c r="I12" s="4">
        <v>5</v>
      </c>
      <c r="J12" s="126">
        <v>743068</v>
      </c>
      <c r="K12" s="126">
        <v>480873</v>
      </c>
    </row>
    <row r="13" spans="1:11" x14ac:dyDescent="0.2">
      <c r="A13" s="220" t="s">
        <v>0</v>
      </c>
      <c r="B13" s="221"/>
      <c r="C13" s="221"/>
      <c r="D13" s="221"/>
      <c r="E13" s="221"/>
      <c r="F13" s="221"/>
      <c r="G13" s="221"/>
      <c r="H13" s="222"/>
      <c r="I13" s="4">
        <v>6</v>
      </c>
      <c r="J13" s="126">
        <v>0</v>
      </c>
      <c r="K13" s="126">
        <v>0</v>
      </c>
    </row>
    <row r="14" spans="1:11" x14ac:dyDescent="0.2">
      <c r="A14" s="220" t="s">
        <v>12</v>
      </c>
      <c r="B14" s="221"/>
      <c r="C14" s="221"/>
      <c r="D14" s="221"/>
      <c r="E14" s="221"/>
      <c r="F14" s="221"/>
      <c r="G14" s="221"/>
      <c r="H14" s="222"/>
      <c r="I14" s="4">
        <v>7</v>
      </c>
      <c r="J14" s="126">
        <v>0</v>
      </c>
      <c r="K14" s="126">
        <v>0</v>
      </c>
    </row>
    <row r="15" spans="1:11" x14ac:dyDescent="0.2">
      <c r="A15" s="220" t="s">
        <v>13</v>
      </c>
      <c r="B15" s="221"/>
      <c r="C15" s="221"/>
      <c r="D15" s="221"/>
      <c r="E15" s="221"/>
      <c r="F15" s="221"/>
      <c r="G15" s="221"/>
      <c r="H15" s="222"/>
      <c r="I15" s="4">
        <v>8</v>
      </c>
      <c r="J15" s="126">
        <v>0</v>
      </c>
      <c r="K15" s="126">
        <v>0</v>
      </c>
    </row>
    <row r="16" spans="1:11" x14ac:dyDescent="0.2">
      <c r="A16" s="220" t="s">
        <v>14</v>
      </c>
      <c r="B16" s="221"/>
      <c r="C16" s="221"/>
      <c r="D16" s="221"/>
      <c r="E16" s="221"/>
      <c r="F16" s="221"/>
      <c r="G16" s="221"/>
      <c r="H16" s="222"/>
      <c r="I16" s="4">
        <v>9</v>
      </c>
      <c r="J16" s="126">
        <v>0</v>
      </c>
      <c r="K16" s="126">
        <v>0</v>
      </c>
    </row>
    <row r="17" spans="1:11" x14ac:dyDescent="0.2">
      <c r="A17" s="220" t="s">
        <v>267</v>
      </c>
      <c r="B17" s="221"/>
      <c r="C17" s="221"/>
      <c r="D17" s="221"/>
      <c r="E17" s="221"/>
      <c r="F17" s="221"/>
      <c r="G17" s="221"/>
      <c r="H17" s="222"/>
      <c r="I17" s="4">
        <v>10</v>
      </c>
      <c r="J17" s="11">
        <f>SUM(J18:J26)</f>
        <v>471956377</v>
      </c>
      <c r="K17" s="11">
        <f>SUM(K18:K26)</f>
        <v>587661301</v>
      </c>
    </row>
    <row r="18" spans="1:11" x14ac:dyDescent="0.2">
      <c r="A18" s="220" t="s">
        <v>15</v>
      </c>
      <c r="B18" s="221"/>
      <c r="C18" s="221"/>
      <c r="D18" s="221"/>
      <c r="E18" s="221"/>
      <c r="F18" s="221"/>
      <c r="G18" s="221"/>
      <c r="H18" s="222"/>
      <c r="I18" s="4">
        <v>11</v>
      </c>
      <c r="J18" s="127">
        <v>229075870</v>
      </c>
      <c r="K18" s="127">
        <v>229075870</v>
      </c>
    </row>
    <row r="19" spans="1:11" x14ac:dyDescent="0.2">
      <c r="A19" s="220" t="s">
        <v>16</v>
      </c>
      <c r="B19" s="221"/>
      <c r="C19" s="221"/>
      <c r="D19" s="221"/>
      <c r="E19" s="221"/>
      <c r="F19" s="221"/>
      <c r="G19" s="221"/>
      <c r="H19" s="222"/>
      <c r="I19" s="4">
        <v>12</v>
      </c>
      <c r="J19" s="127">
        <v>108742540</v>
      </c>
      <c r="K19" s="127">
        <v>108637611</v>
      </c>
    </row>
    <row r="20" spans="1:11" x14ac:dyDescent="0.2">
      <c r="A20" s="220" t="s">
        <v>17</v>
      </c>
      <c r="B20" s="221"/>
      <c r="C20" s="221"/>
      <c r="D20" s="221"/>
      <c r="E20" s="221"/>
      <c r="F20" s="221"/>
      <c r="G20" s="221"/>
      <c r="H20" s="222"/>
      <c r="I20" s="4">
        <v>13</v>
      </c>
      <c r="J20" s="127">
        <v>1710894</v>
      </c>
      <c r="K20" s="127">
        <v>2089174</v>
      </c>
    </row>
    <row r="21" spans="1:11" x14ac:dyDescent="0.2">
      <c r="A21" s="220" t="s">
        <v>18</v>
      </c>
      <c r="B21" s="221"/>
      <c r="C21" s="221"/>
      <c r="D21" s="221"/>
      <c r="E21" s="221"/>
      <c r="F21" s="221"/>
      <c r="G21" s="221"/>
      <c r="H21" s="222"/>
      <c r="I21" s="4">
        <v>14</v>
      </c>
      <c r="J21" s="127">
        <v>52286980</v>
      </c>
      <c r="K21" s="127">
        <v>50718889</v>
      </c>
    </row>
    <row r="22" spans="1:11" x14ac:dyDescent="0.2">
      <c r="A22" s="220" t="s">
        <v>19</v>
      </c>
      <c r="B22" s="221"/>
      <c r="C22" s="221"/>
      <c r="D22" s="221"/>
      <c r="E22" s="221"/>
      <c r="F22" s="221"/>
      <c r="G22" s="221"/>
      <c r="H22" s="222"/>
      <c r="I22" s="4">
        <v>15</v>
      </c>
      <c r="J22" s="127">
        <v>0</v>
      </c>
      <c r="K22" s="127">
        <v>0</v>
      </c>
    </row>
    <row r="23" spans="1:11" x14ac:dyDescent="0.2">
      <c r="A23" s="220" t="s">
        <v>20</v>
      </c>
      <c r="B23" s="221"/>
      <c r="C23" s="221"/>
      <c r="D23" s="221"/>
      <c r="E23" s="221"/>
      <c r="F23" s="221"/>
      <c r="G23" s="221"/>
      <c r="H23" s="222"/>
      <c r="I23" s="4">
        <v>16</v>
      </c>
      <c r="J23" s="127">
        <v>20702110</v>
      </c>
      <c r="K23" s="127">
        <v>212500</v>
      </c>
    </row>
    <row r="24" spans="1:11" x14ac:dyDescent="0.2">
      <c r="A24" s="220" t="s">
        <v>21</v>
      </c>
      <c r="B24" s="221"/>
      <c r="C24" s="221"/>
      <c r="D24" s="221"/>
      <c r="E24" s="221"/>
      <c r="F24" s="221"/>
      <c r="G24" s="221"/>
      <c r="H24" s="222"/>
      <c r="I24" s="4">
        <v>17</v>
      </c>
      <c r="J24" s="127">
        <v>52529875</v>
      </c>
      <c r="K24" s="127">
        <v>190496124</v>
      </c>
    </row>
    <row r="25" spans="1:11" x14ac:dyDescent="0.2">
      <c r="A25" s="220" t="s">
        <v>22</v>
      </c>
      <c r="B25" s="221"/>
      <c r="C25" s="221"/>
      <c r="D25" s="221"/>
      <c r="E25" s="221"/>
      <c r="F25" s="221"/>
      <c r="G25" s="221"/>
      <c r="H25" s="222"/>
      <c r="I25" s="4">
        <v>18</v>
      </c>
      <c r="J25" s="127">
        <v>325736</v>
      </c>
      <c r="K25" s="127">
        <v>325736</v>
      </c>
    </row>
    <row r="26" spans="1:11" x14ac:dyDescent="0.2">
      <c r="A26" s="220" t="s">
        <v>23</v>
      </c>
      <c r="B26" s="221"/>
      <c r="C26" s="221"/>
      <c r="D26" s="221"/>
      <c r="E26" s="221"/>
      <c r="F26" s="221"/>
      <c r="G26" s="221"/>
      <c r="H26" s="222"/>
      <c r="I26" s="4">
        <v>19</v>
      </c>
      <c r="J26" s="127">
        <v>6582372</v>
      </c>
      <c r="K26" s="127">
        <v>6105397</v>
      </c>
    </row>
    <row r="27" spans="1:11" x14ac:dyDescent="0.2">
      <c r="A27" s="220" t="s">
        <v>268</v>
      </c>
      <c r="B27" s="221"/>
      <c r="C27" s="221"/>
      <c r="D27" s="221"/>
      <c r="E27" s="221"/>
      <c r="F27" s="221"/>
      <c r="G27" s="221"/>
      <c r="H27" s="222"/>
      <c r="I27" s="4">
        <v>20</v>
      </c>
      <c r="J27" s="11">
        <f>SUM(J28:J35)</f>
        <v>12025892</v>
      </c>
      <c r="K27" s="11">
        <f>SUM(K28:K35)</f>
        <v>12057013</v>
      </c>
    </row>
    <row r="28" spans="1:11" x14ac:dyDescent="0.2">
      <c r="A28" s="220" t="s">
        <v>24</v>
      </c>
      <c r="B28" s="221"/>
      <c r="C28" s="221"/>
      <c r="D28" s="221"/>
      <c r="E28" s="221"/>
      <c r="F28" s="221"/>
      <c r="G28" s="221"/>
      <c r="H28" s="222"/>
      <c r="I28" s="4">
        <v>21</v>
      </c>
      <c r="J28" s="128">
        <v>11767170</v>
      </c>
      <c r="K28" s="128">
        <v>11767170</v>
      </c>
    </row>
    <row r="29" spans="1:11" x14ac:dyDescent="0.2">
      <c r="A29" s="220" t="s">
        <v>25</v>
      </c>
      <c r="B29" s="221"/>
      <c r="C29" s="221"/>
      <c r="D29" s="221"/>
      <c r="E29" s="221"/>
      <c r="F29" s="221"/>
      <c r="G29" s="221"/>
      <c r="H29" s="222"/>
      <c r="I29" s="4">
        <v>22</v>
      </c>
      <c r="J29" s="128">
        <v>0</v>
      </c>
      <c r="K29" s="128">
        <v>0</v>
      </c>
    </row>
    <row r="30" spans="1:11" x14ac:dyDescent="0.2">
      <c r="A30" s="220" t="s">
        <v>26</v>
      </c>
      <c r="B30" s="221"/>
      <c r="C30" s="221"/>
      <c r="D30" s="221"/>
      <c r="E30" s="221"/>
      <c r="F30" s="221"/>
      <c r="G30" s="221"/>
      <c r="H30" s="222"/>
      <c r="I30" s="4">
        <v>23</v>
      </c>
      <c r="J30" s="128">
        <v>40000</v>
      </c>
      <c r="K30" s="128">
        <v>40000</v>
      </c>
    </row>
    <row r="31" spans="1:11" x14ac:dyDescent="0.2">
      <c r="A31" s="220" t="s">
        <v>27</v>
      </c>
      <c r="B31" s="221"/>
      <c r="C31" s="221"/>
      <c r="D31" s="221"/>
      <c r="E31" s="221"/>
      <c r="F31" s="221"/>
      <c r="G31" s="221"/>
      <c r="H31" s="222"/>
      <c r="I31" s="4">
        <v>24</v>
      </c>
      <c r="J31" s="128">
        <v>0</v>
      </c>
      <c r="K31" s="128">
        <v>0</v>
      </c>
    </row>
    <row r="32" spans="1:11" x14ac:dyDescent="0.2">
      <c r="A32" s="220" t="s">
        <v>28</v>
      </c>
      <c r="B32" s="221"/>
      <c r="C32" s="221"/>
      <c r="D32" s="221"/>
      <c r="E32" s="221"/>
      <c r="F32" s="221"/>
      <c r="G32" s="221"/>
      <c r="H32" s="222"/>
      <c r="I32" s="4">
        <v>25</v>
      </c>
      <c r="J32" s="128">
        <v>218722</v>
      </c>
      <c r="K32" s="128">
        <v>249843</v>
      </c>
    </row>
    <row r="33" spans="1:11" x14ac:dyDescent="0.2">
      <c r="A33" s="220" t="s">
        <v>29</v>
      </c>
      <c r="B33" s="221"/>
      <c r="C33" s="221"/>
      <c r="D33" s="221"/>
      <c r="E33" s="221"/>
      <c r="F33" s="221"/>
      <c r="G33" s="221"/>
      <c r="H33" s="222"/>
      <c r="I33" s="4">
        <v>26</v>
      </c>
      <c r="J33" s="128">
        <v>0</v>
      </c>
      <c r="K33" s="128">
        <v>0</v>
      </c>
    </row>
    <row r="34" spans="1:11" x14ac:dyDescent="0.2">
      <c r="A34" s="220" t="s">
        <v>30</v>
      </c>
      <c r="B34" s="221"/>
      <c r="C34" s="221"/>
      <c r="D34" s="221"/>
      <c r="E34" s="221"/>
      <c r="F34" s="221"/>
      <c r="G34" s="221"/>
      <c r="H34" s="222"/>
      <c r="I34" s="4">
        <v>27</v>
      </c>
      <c r="J34" s="128">
        <v>0</v>
      </c>
      <c r="K34" s="128">
        <v>0</v>
      </c>
    </row>
    <row r="35" spans="1:11" x14ac:dyDescent="0.2">
      <c r="A35" s="220" t="s">
        <v>31</v>
      </c>
      <c r="B35" s="221"/>
      <c r="C35" s="221"/>
      <c r="D35" s="221"/>
      <c r="E35" s="221"/>
      <c r="F35" s="221"/>
      <c r="G35" s="221"/>
      <c r="H35" s="222"/>
      <c r="I35" s="4">
        <v>28</v>
      </c>
      <c r="J35" s="128">
        <v>0</v>
      </c>
      <c r="K35" s="128">
        <v>0</v>
      </c>
    </row>
    <row r="36" spans="1:11" x14ac:dyDescent="0.2">
      <c r="A36" s="220" t="s">
        <v>269</v>
      </c>
      <c r="B36" s="221"/>
      <c r="C36" s="221"/>
      <c r="D36" s="221"/>
      <c r="E36" s="221"/>
      <c r="F36" s="221"/>
      <c r="G36" s="221"/>
      <c r="H36" s="222"/>
      <c r="I36" s="4">
        <v>29</v>
      </c>
      <c r="J36" s="11">
        <f>SUM(J37:J39)</f>
        <v>5640419</v>
      </c>
      <c r="K36" s="11">
        <f>SUM(K37:K39)</f>
        <v>4339884</v>
      </c>
    </row>
    <row r="37" spans="1:11" x14ac:dyDescent="0.2">
      <c r="A37" s="220" t="s">
        <v>32</v>
      </c>
      <c r="B37" s="221"/>
      <c r="C37" s="221"/>
      <c r="D37" s="221"/>
      <c r="E37" s="221"/>
      <c r="F37" s="221"/>
      <c r="G37" s="221"/>
      <c r="H37" s="222"/>
      <c r="I37" s="4">
        <v>30</v>
      </c>
      <c r="J37" s="129">
        <v>0</v>
      </c>
      <c r="K37" s="129">
        <v>0</v>
      </c>
    </row>
    <row r="38" spans="1:11" x14ac:dyDescent="0.2">
      <c r="A38" s="220" t="s">
        <v>33</v>
      </c>
      <c r="B38" s="221"/>
      <c r="C38" s="221"/>
      <c r="D38" s="221"/>
      <c r="E38" s="221"/>
      <c r="F38" s="221"/>
      <c r="G38" s="221"/>
      <c r="H38" s="222"/>
      <c r="I38" s="4">
        <v>31</v>
      </c>
      <c r="J38" s="129">
        <v>5640419</v>
      </c>
      <c r="K38" s="129">
        <v>4339884</v>
      </c>
    </row>
    <row r="39" spans="1:11" x14ac:dyDescent="0.2">
      <c r="A39" s="220" t="s">
        <v>34</v>
      </c>
      <c r="B39" s="221"/>
      <c r="C39" s="221"/>
      <c r="D39" s="221"/>
      <c r="E39" s="221"/>
      <c r="F39" s="221"/>
      <c r="G39" s="221"/>
      <c r="H39" s="222"/>
      <c r="I39" s="4">
        <v>32</v>
      </c>
      <c r="J39" s="129">
        <v>0</v>
      </c>
      <c r="K39" s="129">
        <v>0</v>
      </c>
    </row>
    <row r="40" spans="1:11" x14ac:dyDescent="0.2">
      <c r="A40" s="220" t="s">
        <v>35</v>
      </c>
      <c r="B40" s="221"/>
      <c r="C40" s="221"/>
      <c r="D40" s="221"/>
      <c r="E40" s="221"/>
      <c r="F40" s="221"/>
      <c r="G40" s="221"/>
      <c r="H40" s="222"/>
      <c r="I40" s="4">
        <v>33</v>
      </c>
      <c r="J40" s="130">
        <v>17958960</v>
      </c>
      <c r="K40" s="130">
        <v>17855067</v>
      </c>
    </row>
    <row r="41" spans="1:11" x14ac:dyDescent="0.2">
      <c r="A41" s="237" t="s">
        <v>36</v>
      </c>
      <c r="B41" s="238"/>
      <c r="C41" s="238"/>
      <c r="D41" s="238"/>
      <c r="E41" s="238"/>
      <c r="F41" s="238"/>
      <c r="G41" s="238"/>
      <c r="H41" s="239"/>
      <c r="I41" s="4">
        <v>34</v>
      </c>
      <c r="J41" s="11">
        <f>J42+J50+J57+J65</f>
        <v>228007798</v>
      </c>
      <c r="K41" s="11">
        <f>K42+K50+K57+K65</f>
        <v>101723130</v>
      </c>
    </row>
    <row r="42" spans="1:11" x14ac:dyDescent="0.2">
      <c r="A42" s="220" t="s">
        <v>37</v>
      </c>
      <c r="B42" s="221"/>
      <c r="C42" s="221"/>
      <c r="D42" s="221"/>
      <c r="E42" s="221"/>
      <c r="F42" s="221"/>
      <c r="G42" s="221"/>
      <c r="H42" s="222"/>
      <c r="I42" s="4">
        <v>35</v>
      </c>
      <c r="J42" s="11">
        <f>SUM(J43:J49)</f>
        <v>901345</v>
      </c>
      <c r="K42" s="11">
        <f>SUM(K43:K49)</f>
        <v>728012</v>
      </c>
    </row>
    <row r="43" spans="1:11" x14ac:dyDescent="0.2">
      <c r="A43" s="220" t="s">
        <v>38</v>
      </c>
      <c r="B43" s="221"/>
      <c r="C43" s="221"/>
      <c r="D43" s="221"/>
      <c r="E43" s="221"/>
      <c r="F43" s="221"/>
      <c r="G43" s="221"/>
      <c r="H43" s="222"/>
      <c r="I43" s="4">
        <v>36</v>
      </c>
      <c r="J43" s="131">
        <v>826345</v>
      </c>
      <c r="K43" s="131">
        <v>728012</v>
      </c>
    </row>
    <row r="44" spans="1:11" x14ac:dyDescent="0.2">
      <c r="A44" s="220" t="s">
        <v>39</v>
      </c>
      <c r="B44" s="221"/>
      <c r="C44" s="221"/>
      <c r="D44" s="221"/>
      <c r="E44" s="221"/>
      <c r="F44" s="221"/>
      <c r="G44" s="221"/>
      <c r="H44" s="222"/>
      <c r="I44" s="4">
        <v>37</v>
      </c>
      <c r="J44" s="131">
        <v>0</v>
      </c>
      <c r="K44" s="131">
        <v>0</v>
      </c>
    </row>
    <row r="45" spans="1:11" x14ac:dyDescent="0.2">
      <c r="A45" s="220" t="s">
        <v>40</v>
      </c>
      <c r="B45" s="221"/>
      <c r="C45" s="221"/>
      <c r="D45" s="221"/>
      <c r="E45" s="221"/>
      <c r="F45" s="221"/>
      <c r="G45" s="221"/>
      <c r="H45" s="222"/>
      <c r="I45" s="4">
        <v>38</v>
      </c>
      <c r="J45" s="131">
        <v>0</v>
      </c>
      <c r="K45" s="131">
        <v>0</v>
      </c>
    </row>
    <row r="46" spans="1:11" x14ac:dyDescent="0.2">
      <c r="A46" s="220" t="s">
        <v>41</v>
      </c>
      <c r="B46" s="221"/>
      <c r="C46" s="221"/>
      <c r="D46" s="221"/>
      <c r="E46" s="221"/>
      <c r="F46" s="221"/>
      <c r="G46" s="221"/>
      <c r="H46" s="222"/>
      <c r="I46" s="4">
        <v>39</v>
      </c>
      <c r="J46" s="131">
        <v>0</v>
      </c>
      <c r="K46" s="131">
        <v>0</v>
      </c>
    </row>
    <row r="47" spans="1:11" x14ac:dyDescent="0.2">
      <c r="A47" s="220" t="s">
        <v>42</v>
      </c>
      <c r="B47" s="221"/>
      <c r="C47" s="221"/>
      <c r="D47" s="221"/>
      <c r="E47" s="221"/>
      <c r="F47" s="221"/>
      <c r="G47" s="221"/>
      <c r="H47" s="222"/>
      <c r="I47" s="4">
        <v>40</v>
      </c>
      <c r="J47" s="131">
        <v>75000</v>
      </c>
      <c r="K47" s="131">
        <v>0</v>
      </c>
    </row>
    <row r="48" spans="1:11" x14ac:dyDescent="0.2">
      <c r="A48" s="220" t="s">
        <v>43</v>
      </c>
      <c r="B48" s="221"/>
      <c r="C48" s="221"/>
      <c r="D48" s="221"/>
      <c r="E48" s="221"/>
      <c r="F48" s="221"/>
      <c r="G48" s="221"/>
      <c r="H48" s="222"/>
      <c r="I48" s="4">
        <v>41</v>
      </c>
      <c r="J48" s="131">
        <v>0</v>
      </c>
      <c r="K48" s="131">
        <v>0</v>
      </c>
    </row>
    <row r="49" spans="1:11" x14ac:dyDescent="0.2">
      <c r="A49" s="220" t="s">
        <v>44</v>
      </c>
      <c r="B49" s="221"/>
      <c r="C49" s="221"/>
      <c r="D49" s="221"/>
      <c r="E49" s="221"/>
      <c r="F49" s="221"/>
      <c r="G49" s="221"/>
      <c r="H49" s="222"/>
      <c r="I49" s="4">
        <v>42</v>
      </c>
      <c r="J49" s="131">
        <v>0</v>
      </c>
      <c r="K49" s="131">
        <v>0</v>
      </c>
    </row>
    <row r="50" spans="1:11" x14ac:dyDescent="0.2">
      <c r="A50" s="220" t="s">
        <v>270</v>
      </c>
      <c r="B50" s="221"/>
      <c r="C50" s="221"/>
      <c r="D50" s="221"/>
      <c r="E50" s="221"/>
      <c r="F50" s="221"/>
      <c r="G50" s="221"/>
      <c r="H50" s="222"/>
      <c r="I50" s="4">
        <v>43</v>
      </c>
      <c r="J50" s="11">
        <f>SUM(J51:J56)</f>
        <v>41497769</v>
      </c>
      <c r="K50" s="11">
        <f>SUM(K51:K56)</f>
        <v>28425789</v>
      </c>
    </row>
    <row r="51" spans="1:11" x14ac:dyDescent="0.2">
      <c r="A51" s="220" t="s">
        <v>45</v>
      </c>
      <c r="B51" s="221"/>
      <c r="C51" s="221"/>
      <c r="D51" s="221"/>
      <c r="E51" s="221"/>
      <c r="F51" s="221"/>
      <c r="G51" s="221"/>
      <c r="H51" s="222"/>
      <c r="I51" s="4">
        <v>44</v>
      </c>
      <c r="J51" s="132">
        <v>325199</v>
      </c>
      <c r="K51" s="132">
        <v>399569</v>
      </c>
    </row>
    <row r="52" spans="1:11" x14ac:dyDescent="0.2">
      <c r="A52" s="220" t="s">
        <v>46</v>
      </c>
      <c r="B52" s="221"/>
      <c r="C52" s="221"/>
      <c r="D52" s="221"/>
      <c r="E52" s="221"/>
      <c r="F52" s="221"/>
      <c r="G52" s="221"/>
      <c r="H52" s="222"/>
      <c r="I52" s="4">
        <v>45</v>
      </c>
      <c r="J52" s="132">
        <v>24688373</v>
      </c>
      <c r="K52" s="132">
        <v>26114669</v>
      </c>
    </row>
    <row r="53" spans="1:11" x14ac:dyDescent="0.2">
      <c r="A53" s="220" t="s">
        <v>47</v>
      </c>
      <c r="B53" s="221"/>
      <c r="C53" s="221"/>
      <c r="D53" s="221"/>
      <c r="E53" s="221"/>
      <c r="F53" s="221"/>
      <c r="G53" s="221"/>
      <c r="H53" s="222"/>
      <c r="I53" s="4">
        <v>46</v>
      </c>
      <c r="J53" s="132">
        <v>0</v>
      </c>
      <c r="K53" s="132">
        <v>0</v>
      </c>
    </row>
    <row r="54" spans="1:11" x14ac:dyDescent="0.2">
      <c r="A54" s="220" t="s">
        <v>48</v>
      </c>
      <c r="B54" s="221"/>
      <c r="C54" s="221"/>
      <c r="D54" s="221"/>
      <c r="E54" s="221"/>
      <c r="F54" s="221"/>
      <c r="G54" s="221"/>
      <c r="H54" s="222"/>
      <c r="I54" s="4">
        <v>47</v>
      </c>
      <c r="J54" s="132">
        <v>2891</v>
      </c>
      <c r="K54" s="132">
        <v>1643</v>
      </c>
    </row>
    <row r="55" spans="1:11" x14ac:dyDescent="0.2">
      <c r="A55" s="220" t="s">
        <v>49</v>
      </c>
      <c r="B55" s="221"/>
      <c r="C55" s="221"/>
      <c r="D55" s="221"/>
      <c r="E55" s="221"/>
      <c r="F55" s="221"/>
      <c r="G55" s="221"/>
      <c r="H55" s="222"/>
      <c r="I55" s="4">
        <v>48</v>
      </c>
      <c r="J55" s="132">
        <v>16026122</v>
      </c>
      <c r="K55" s="132">
        <v>1843107</v>
      </c>
    </row>
    <row r="56" spans="1:11" x14ac:dyDescent="0.2">
      <c r="A56" s="220" t="s">
        <v>50</v>
      </c>
      <c r="B56" s="221"/>
      <c r="C56" s="221"/>
      <c r="D56" s="221"/>
      <c r="E56" s="221"/>
      <c r="F56" s="221"/>
      <c r="G56" s="221"/>
      <c r="H56" s="222"/>
      <c r="I56" s="4">
        <v>49</v>
      </c>
      <c r="J56" s="132">
        <v>455184</v>
      </c>
      <c r="K56" s="132">
        <v>66801</v>
      </c>
    </row>
    <row r="57" spans="1:11" x14ac:dyDescent="0.2">
      <c r="A57" s="220" t="s">
        <v>271</v>
      </c>
      <c r="B57" s="221"/>
      <c r="C57" s="221"/>
      <c r="D57" s="221"/>
      <c r="E57" s="221"/>
      <c r="F57" s="221"/>
      <c r="G57" s="221"/>
      <c r="H57" s="222"/>
      <c r="I57" s="4">
        <v>50</v>
      </c>
      <c r="J57" s="11">
        <f>SUM(J58:J64)</f>
        <v>182209855</v>
      </c>
      <c r="K57" s="11">
        <f>SUM(K58:K64)</f>
        <v>70249290</v>
      </c>
    </row>
    <row r="58" spans="1:11" x14ac:dyDescent="0.2">
      <c r="A58" s="220" t="s">
        <v>51</v>
      </c>
      <c r="B58" s="221"/>
      <c r="C58" s="221"/>
      <c r="D58" s="221"/>
      <c r="E58" s="221"/>
      <c r="F58" s="221"/>
      <c r="G58" s="221"/>
      <c r="H58" s="222"/>
      <c r="I58" s="4">
        <v>51</v>
      </c>
      <c r="J58" s="133">
        <v>0</v>
      </c>
      <c r="K58" s="133">
        <v>0</v>
      </c>
    </row>
    <row r="59" spans="1:11" x14ac:dyDescent="0.2">
      <c r="A59" s="220" t="s">
        <v>25</v>
      </c>
      <c r="B59" s="221"/>
      <c r="C59" s="221"/>
      <c r="D59" s="221"/>
      <c r="E59" s="221"/>
      <c r="F59" s="221"/>
      <c r="G59" s="221"/>
      <c r="H59" s="222"/>
      <c r="I59" s="4">
        <v>52</v>
      </c>
      <c r="J59" s="133">
        <v>0</v>
      </c>
      <c r="K59" s="133">
        <v>0</v>
      </c>
    </row>
    <row r="60" spans="1:11" x14ac:dyDescent="0.2">
      <c r="A60" s="220" t="s">
        <v>26</v>
      </c>
      <c r="B60" s="221"/>
      <c r="C60" s="221"/>
      <c r="D60" s="221"/>
      <c r="E60" s="221"/>
      <c r="F60" s="221"/>
      <c r="G60" s="221"/>
      <c r="H60" s="222"/>
      <c r="I60" s="4">
        <v>53</v>
      </c>
      <c r="J60" s="133">
        <v>0</v>
      </c>
      <c r="K60" s="133">
        <v>0</v>
      </c>
    </row>
    <row r="61" spans="1:11" x14ac:dyDescent="0.2">
      <c r="A61" s="220" t="s">
        <v>27</v>
      </c>
      <c r="B61" s="221"/>
      <c r="C61" s="221"/>
      <c r="D61" s="221"/>
      <c r="E61" s="221"/>
      <c r="F61" s="221"/>
      <c r="G61" s="221"/>
      <c r="H61" s="222"/>
      <c r="I61" s="4">
        <v>54</v>
      </c>
      <c r="J61" s="133">
        <v>0</v>
      </c>
      <c r="K61" s="133">
        <v>0</v>
      </c>
    </row>
    <row r="62" spans="1:11" x14ac:dyDescent="0.2">
      <c r="A62" s="220" t="s">
        <v>28</v>
      </c>
      <c r="B62" s="221"/>
      <c r="C62" s="221"/>
      <c r="D62" s="221"/>
      <c r="E62" s="221"/>
      <c r="F62" s="221"/>
      <c r="G62" s="221"/>
      <c r="H62" s="222"/>
      <c r="I62" s="4">
        <v>55</v>
      </c>
      <c r="J62" s="133">
        <v>0</v>
      </c>
      <c r="K62" s="133">
        <v>0</v>
      </c>
    </row>
    <row r="63" spans="1:11" x14ac:dyDescent="0.2">
      <c r="A63" s="220" t="s">
        <v>52</v>
      </c>
      <c r="B63" s="221"/>
      <c r="C63" s="221"/>
      <c r="D63" s="221"/>
      <c r="E63" s="221"/>
      <c r="F63" s="221"/>
      <c r="G63" s="221"/>
      <c r="H63" s="222"/>
      <c r="I63" s="4">
        <v>56</v>
      </c>
      <c r="J63" s="133">
        <v>182209855</v>
      </c>
      <c r="K63" s="133">
        <v>70249290</v>
      </c>
    </row>
    <row r="64" spans="1:11" x14ac:dyDescent="0.2">
      <c r="A64" s="220" t="s">
        <v>53</v>
      </c>
      <c r="B64" s="221"/>
      <c r="C64" s="221"/>
      <c r="D64" s="221"/>
      <c r="E64" s="221"/>
      <c r="F64" s="221"/>
      <c r="G64" s="221"/>
      <c r="H64" s="222"/>
      <c r="I64" s="4">
        <v>57</v>
      </c>
      <c r="J64" s="133">
        <v>0</v>
      </c>
      <c r="K64" s="133">
        <v>0</v>
      </c>
    </row>
    <row r="65" spans="1:11" x14ac:dyDescent="0.2">
      <c r="A65" s="220" t="s">
        <v>54</v>
      </c>
      <c r="B65" s="221"/>
      <c r="C65" s="221"/>
      <c r="D65" s="221"/>
      <c r="E65" s="221"/>
      <c r="F65" s="221"/>
      <c r="G65" s="221"/>
      <c r="H65" s="222"/>
      <c r="I65" s="4">
        <v>58</v>
      </c>
      <c r="J65" s="133">
        <v>3398829</v>
      </c>
      <c r="K65" s="133">
        <v>2320039</v>
      </c>
    </row>
    <row r="66" spans="1:11" x14ac:dyDescent="0.2">
      <c r="A66" s="237" t="s">
        <v>55</v>
      </c>
      <c r="B66" s="238"/>
      <c r="C66" s="238"/>
      <c r="D66" s="238"/>
      <c r="E66" s="238"/>
      <c r="F66" s="238"/>
      <c r="G66" s="238"/>
      <c r="H66" s="239"/>
      <c r="I66" s="4">
        <v>59</v>
      </c>
      <c r="J66" s="134">
        <v>680665</v>
      </c>
      <c r="K66" s="134">
        <v>1045720</v>
      </c>
    </row>
    <row r="67" spans="1:11" x14ac:dyDescent="0.2">
      <c r="A67" s="237" t="s">
        <v>56</v>
      </c>
      <c r="B67" s="238"/>
      <c r="C67" s="238"/>
      <c r="D67" s="238"/>
      <c r="E67" s="238"/>
      <c r="F67" s="238"/>
      <c r="G67" s="238"/>
      <c r="H67" s="239"/>
      <c r="I67" s="5">
        <v>60</v>
      </c>
      <c r="J67" s="11">
        <f>J8+J9+J41+J66</f>
        <v>737013179</v>
      </c>
      <c r="K67" s="11">
        <f>K8+K9+K41+K66</f>
        <v>725162988</v>
      </c>
    </row>
    <row r="68" spans="1:11" x14ac:dyDescent="0.2">
      <c r="A68" s="243" t="s">
        <v>57</v>
      </c>
      <c r="B68" s="244"/>
      <c r="C68" s="244"/>
      <c r="D68" s="244"/>
      <c r="E68" s="244"/>
      <c r="F68" s="244"/>
      <c r="G68" s="244"/>
      <c r="H68" s="245"/>
      <c r="I68" s="59">
        <v>61</v>
      </c>
      <c r="J68" s="13">
        <v>804016</v>
      </c>
      <c r="K68" s="13">
        <v>804016</v>
      </c>
    </row>
    <row r="69" spans="1:11" x14ac:dyDescent="0.2">
      <c r="A69" s="246" t="s">
        <v>256</v>
      </c>
      <c r="B69" s="247"/>
      <c r="C69" s="247"/>
      <c r="D69" s="247"/>
      <c r="E69" s="247"/>
      <c r="F69" s="247"/>
      <c r="G69" s="247"/>
      <c r="H69" s="247"/>
      <c r="I69" s="247"/>
      <c r="J69" s="247"/>
      <c r="K69" s="248"/>
    </row>
    <row r="70" spans="1:11" x14ac:dyDescent="0.2">
      <c r="A70" s="234" t="s">
        <v>257</v>
      </c>
      <c r="B70" s="235"/>
      <c r="C70" s="235"/>
      <c r="D70" s="235"/>
      <c r="E70" s="235"/>
      <c r="F70" s="235"/>
      <c r="G70" s="235"/>
      <c r="H70" s="236"/>
      <c r="I70" s="6">
        <v>62</v>
      </c>
      <c r="J70" s="16">
        <f>J71+J72+J73+J79+J80+J83+J86</f>
        <v>616020188</v>
      </c>
      <c r="K70" s="16">
        <f>K71+K72+K73+K79+K80+K83+K86</f>
        <v>616687878</v>
      </c>
    </row>
    <row r="71" spans="1:11" x14ac:dyDescent="0.2">
      <c r="A71" s="220" t="s">
        <v>58</v>
      </c>
      <c r="B71" s="221"/>
      <c r="C71" s="221"/>
      <c r="D71" s="221"/>
      <c r="E71" s="221"/>
      <c r="F71" s="221"/>
      <c r="G71" s="221"/>
      <c r="H71" s="222"/>
      <c r="I71" s="4">
        <v>63</v>
      </c>
      <c r="J71" s="12">
        <v>539219000</v>
      </c>
      <c r="K71" s="65">
        <v>539219000</v>
      </c>
    </row>
    <row r="72" spans="1:11" x14ac:dyDescent="0.2">
      <c r="A72" s="220" t="s">
        <v>59</v>
      </c>
      <c r="B72" s="221"/>
      <c r="C72" s="221"/>
      <c r="D72" s="221"/>
      <c r="E72" s="221"/>
      <c r="F72" s="221"/>
      <c r="G72" s="221"/>
      <c r="H72" s="222"/>
      <c r="I72" s="4">
        <v>64</v>
      </c>
      <c r="J72" s="12">
        <v>38623828</v>
      </c>
      <c r="K72" s="65">
        <v>38623828</v>
      </c>
    </row>
    <row r="73" spans="1:11" x14ac:dyDescent="0.2">
      <c r="A73" s="220" t="s">
        <v>60</v>
      </c>
      <c r="B73" s="221"/>
      <c r="C73" s="221"/>
      <c r="D73" s="221"/>
      <c r="E73" s="221"/>
      <c r="F73" s="221"/>
      <c r="G73" s="221"/>
      <c r="H73" s="222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220" t="s">
        <v>254</v>
      </c>
      <c r="B74" s="221"/>
      <c r="C74" s="221"/>
      <c r="D74" s="221"/>
      <c r="E74" s="221"/>
      <c r="F74" s="221"/>
      <c r="G74" s="221"/>
      <c r="H74" s="222"/>
      <c r="I74" s="4">
        <v>66</v>
      </c>
      <c r="J74" s="12">
        <v>0</v>
      </c>
      <c r="K74" s="12">
        <v>0</v>
      </c>
    </row>
    <row r="75" spans="1:11" x14ac:dyDescent="0.2">
      <c r="A75" s="220" t="s">
        <v>61</v>
      </c>
      <c r="B75" s="221"/>
      <c r="C75" s="221"/>
      <c r="D75" s="221"/>
      <c r="E75" s="221"/>
      <c r="F75" s="221"/>
      <c r="G75" s="221"/>
      <c r="H75" s="222"/>
      <c r="I75" s="4">
        <v>67</v>
      </c>
      <c r="J75" s="12">
        <v>0</v>
      </c>
      <c r="K75" s="12">
        <v>0</v>
      </c>
    </row>
    <row r="76" spans="1:11" x14ac:dyDescent="0.2">
      <c r="A76" s="220" t="s">
        <v>62</v>
      </c>
      <c r="B76" s="221"/>
      <c r="C76" s="221"/>
      <c r="D76" s="221"/>
      <c r="E76" s="221"/>
      <c r="F76" s="221"/>
      <c r="G76" s="221"/>
      <c r="H76" s="222"/>
      <c r="I76" s="4">
        <v>68</v>
      </c>
      <c r="J76" s="12">
        <v>0</v>
      </c>
      <c r="K76" s="12">
        <v>0</v>
      </c>
    </row>
    <row r="77" spans="1:11" x14ac:dyDescent="0.2">
      <c r="A77" s="220" t="s">
        <v>63</v>
      </c>
      <c r="B77" s="221"/>
      <c r="C77" s="221"/>
      <c r="D77" s="221"/>
      <c r="E77" s="221"/>
      <c r="F77" s="221"/>
      <c r="G77" s="221"/>
      <c r="H77" s="222"/>
      <c r="I77" s="4">
        <v>69</v>
      </c>
      <c r="J77" s="12">
        <v>0</v>
      </c>
      <c r="K77" s="12">
        <v>0</v>
      </c>
    </row>
    <row r="78" spans="1:11" x14ac:dyDescent="0.2">
      <c r="A78" s="220" t="s">
        <v>64</v>
      </c>
      <c r="B78" s="221"/>
      <c r="C78" s="221"/>
      <c r="D78" s="221"/>
      <c r="E78" s="221"/>
      <c r="F78" s="221"/>
      <c r="G78" s="221"/>
      <c r="H78" s="222"/>
      <c r="I78" s="4">
        <v>70</v>
      </c>
      <c r="J78" s="12">
        <v>0</v>
      </c>
      <c r="K78" s="12">
        <v>0</v>
      </c>
    </row>
    <row r="79" spans="1:11" x14ac:dyDescent="0.2">
      <c r="A79" s="220" t="s">
        <v>65</v>
      </c>
      <c r="B79" s="221"/>
      <c r="C79" s="221"/>
      <c r="D79" s="221"/>
      <c r="E79" s="221"/>
      <c r="F79" s="221"/>
      <c r="G79" s="221"/>
      <c r="H79" s="222"/>
      <c r="I79" s="4">
        <v>71</v>
      </c>
      <c r="J79" s="135">
        <v>36669177</v>
      </c>
      <c r="K79" s="135">
        <v>36713003</v>
      </c>
    </row>
    <row r="80" spans="1:11" x14ac:dyDescent="0.2">
      <c r="A80" s="220" t="s">
        <v>66</v>
      </c>
      <c r="B80" s="221"/>
      <c r="C80" s="221"/>
      <c r="D80" s="221"/>
      <c r="E80" s="221"/>
      <c r="F80" s="221"/>
      <c r="G80" s="221"/>
      <c r="H80" s="222"/>
      <c r="I80" s="4">
        <v>72</v>
      </c>
      <c r="J80" s="11">
        <f>J81-J82</f>
        <v>1265202</v>
      </c>
      <c r="K80" s="11">
        <f>K81-K82</f>
        <v>1508182</v>
      </c>
    </row>
    <row r="81" spans="1:11" x14ac:dyDescent="0.2">
      <c r="A81" s="240" t="s">
        <v>67</v>
      </c>
      <c r="B81" s="241"/>
      <c r="C81" s="241"/>
      <c r="D81" s="241"/>
      <c r="E81" s="241"/>
      <c r="F81" s="241"/>
      <c r="G81" s="241"/>
      <c r="H81" s="242"/>
      <c r="I81" s="4">
        <v>73</v>
      </c>
      <c r="J81" s="136">
        <v>1265202</v>
      </c>
      <c r="K81" s="136">
        <v>1508182</v>
      </c>
    </row>
    <row r="82" spans="1:11" x14ac:dyDescent="0.2">
      <c r="A82" s="240" t="s">
        <v>68</v>
      </c>
      <c r="B82" s="241"/>
      <c r="C82" s="241"/>
      <c r="D82" s="241"/>
      <c r="E82" s="241"/>
      <c r="F82" s="241"/>
      <c r="G82" s="241"/>
      <c r="H82" s="242"/>
      <c r="I82" s="4">
        <v>74</v>
      </c>
      <c r="J82" s="136">
        <v>0</v>
      </c>
      <c r="K82" s="136">
        <v>0</v>
      </c>
    </row>
    <row r="83" spans="1:11" x14ac:dyDescent="0.2">
      <c r="A83" s="220" t="s">
        <v>69</v>
      </c>
      <c r="B83" s="221"/>
      <c r="C83" s="221"/>
      <c r="D83" s="221"/>
      <c r="E83" s="221"/>
      <c r="F83" s="221"/>
      <c r="G83" s="221"/>
      <c r="H83" s="222"/>
      <c r="I83" s="4">
        <v>75</v>
      </c>
      <c r="J83" s="11">
        <f>J84-J85</f>
        <v>242981</v>
      </c>
      <c r="K83" s="11">
        <f>K84-K85</f>
        <v>623865</v>
      </c>
    </row>
    <row r="84" spans="1:11" x14ac:dyDescent="0.2">
      <c r="A84" s="240" t="s">
        <v>70</v>
      </c>
      <c r="B84" s="241"/>
      <c r="C84" s="241"/>
      <c r="D84" s="241"/>
      <c r="E84" s="241"/>
      <c r="F84" s="241"/>
      <c r="G84" s="241"/>
      <c r="H84" s="242"/>
      <c r="I84" s="4">
        <v>76</v>
      </c>
      <c r="J84" s="137">
        <v>242981</v>
      </c>
      <c r="K84" s="137">
        <v>623865</v>
      </c>
    </row>
    <row r="85" spans="1:11" x14ac:dyDescent="0.2">
      <c r="A85" s="240" t="s">
        <v>71</v>
      </c>
      <c r="B85" s="241"/>
      <c r="C85" s="241"/>
      <c r="D85" s="241"/>
      <c r="E85" s="241"/>
      <c r="F85" s="241"/>
      <c r="G85" s="241"/>
      <c r="H85" s="242"/>
      <c r="I85" s="4">
        <v>77</v>
      </c>
      <c r="J85" s="137">
        <v>0</v>
      </c>
      <c r="K85" s="137">
        <v>0</v>
      </c>
    </row>
    <row r="86" spans="1:11" x14ac:dyDescent="0.2">
      <c r="A86" s="220" t="s">
        <v>72</v>
      </c>
      <c r="B86" s="221"/>
      <c r="C86" s="221"/>
      <c r="D86" s="221"/>
      <c r="E86" s="221"/>
      <c r="F86" s="221"/>
      <c r="G86" s="221"/>
      <c r="H86" s="222"/>
      <c r="I86" s="4">
        <v>78</v>
      </c>
      <c r="J86" s="12">
        <v>0</v>
      </c>
      <c r="K86" s="12">
        <v>0</v>
      </c>
    </row>
    <row r="87" spans="1:11" x14ac:dyDescent="0.2">
      <c r="A87" s="237" t="s">
        <v>272</v>
      </c>
      <c r="B87" s="238"/>
      <c r="C87" s="238"/>
      <c r="D87" s="238"/>
      <c r="E87" s="238"/>
      <c r="F87" s="238"/>
      <c r="G87" s="238"/>
      <c r="H87" s="239"/>
      <c r="I87" s="4">
        <v>79</v>
      </c>
      <c r="J87" s="11">
        <f>SUM(J88:J90)</f>
        <v>10565286</v>
      </c>
      <c r="K87" s="11">
        <f>SUM(K88:K90)</f>
        <v>2655584</v>
      </c>
    </row>
    <row r="88" spans="1:11" x14ac:dyDescent="0.2">
      <c r="A88" s="220" t="s">
        <v>74</v>
      </c>
      <c r="B88" s="221"/>
      <c r="C88" s="221"/>
      <c r="D88" s="221"/>
      <c r="E88" s="221"/>
      <c r="F88" s="221"/>
      <c r="G88" s="221"/>
      <c r="H88" s="222"/>
      <c r="I88" s="4">
        <v>80</v>
      </c>
      <c r="J88" s="138">
        <v>3201648</v>
      </c>
      <c r="K88" s="138">
        <v>2655584</v>
      </c>
    </row>
    <row r="89" spans="1:11" x14ac:dyDescent="0.2">
      <c r="A89" s="220" t="s">
        <v>75</v>
      </c>
      <c r="B89" s="221"/>
      <c r="C89" s="221"/>
      <c r="D89" s="221"/>
      <c r="E89" s="221"/>
      <c r="F89" s="221"/>
      <c r="G89" s="221"/>
      <c r="H89" s="222"/>
      <c r="I89" s="4">
        <v>81</v>
      </c>
      <c r="J89" s="138">
        <v>0</v>
      </c>
      <c r="K89" s="138">
        <v>0</v>
      </c>
    </row>
    <row r="90" spans="1:11" x14ac:dyDescent="0.2">
      <c r="A90" s="220" t="s">
        <v>73</v>
      </c>
      <c r="B90" s="221"/>
      <c r="C90" s="221"/>
      <c r="D90" s="221"/>
      <c r="E90" s="221"/>
      <c r="F90" s="221"/>
      <c r="G90" s="221"/>
      <c r="H90" s="222"/>
      <c r="I90" s="4">
        <v>82</v>
      </c>
      <c r="J90" s="138">
        <v>7363638</v>
      </c>
      <c r="K90" s="138">
        <v>0</v>
      </c>
    </row>
    <row r="91" spans="1:11" x14ac:dyDescent="0.2">
      <c r="A91" s="237" t="s">
        <v>273</v>
      </c>
      <c r="B91" s="238"/>
      <c r="C91" s="238"/>
      <c r="D91" s="238"/>
      <c r="E91" s="238"/>
      <c r="F91" s="238"/>
      <c r="G91" s="238"/>
      <c r="H91" s="239"/>
      <c r="I91" s="4">
        <v>83</v>
      </c>
      <c r="J91" s="11">
        <f>SUM(J92:J100)</f>
        <v>49266034</v>
      </c>
      <c r="K91" s="11">
        <f>SUM(K92:K100)</f>
        <v>36394081</v>
      </c>
    </row>
    <row r="92" spans="1:11" x14ac:dyDescent="0.2">
      <c r="A92" s="220" t="s">
        <v>76</v>
      </c>
      <c r="B92" s="221"/>
      <c r="C92" s="221"/>
      <c r="D92" s="221"/>
      <c r="E92" s="221"/>
      <c r="F92" s="221"/>
      <c r="G92" s="221"/>
      <c r="H92" s="222"/>
      <c r="I92" s="4">
        <v>84</v>
      </c>
      <c r="J92" s="139">
        <v>0</v>
      </c>
      <c r="K92" s="139">
        <v>0</v>
      </c>
    </row>
    <row r="93" spans="1:11" x14ac:dyDescent="0.2">
      <c r="A93" s="220" t="s">
        <v>77</v>
      </c>
      <c r="B93" s="221"/>
      <c r="C93" s="221"/>
      <c r="D93" s="221"/>
      <c r="E93" s="221"/>
      <c r="F93" s="221"/>
      <c r="G93" s="221"/>
      <c r="H93" s="222"/>
      <c r="I93" s="4">
        <v>85</v>
      </c>
      <c r="J93" s="139">
        <v>3104021</v>
      </c>
      <c r="K93" s="139">
        <v>0</v>
      </c>
    </row>
    <row r="94" spans="1:11" x14ac:dyDescent="0.2">
      <c r="A94" s="220" t="s">
        <v>78</v>
      </c>
      <c r="B94" s="221"/>
      <c r="C94" s="221"/>
      <c r="D94" s="221"/>
      <c r="E94" s="221"/>
      <c r="F94" s="221"/>
      <c r="G94" s="221"/>
      <c r="H94" s="222"/>
      <c r="I94" s="4">
        <v>86</v>
      </c>
      <c r="J94" s="139">
        <v>26047030</v>
      </c>
      <c r="K94" s="139">
        <v>20651835</v>
      </c>
    </row>
    <row r="95" spans="1:11" x14ac:dyDescent="0.2">
      <c r="A95" s="220" t="s">
        <v>79</v>
      </c>
      <c r="B95" s="221"/>
      <c r="C95" s="221"/>
      <c r="D95" s="221"/>
      <c r="E95" s="221"/>
      <c r="F95" s="221"/>
      <c r="G95" s="221"/>
      <c r="H95" s="222"/>
      <c r="I95" s="4">
        <v>87</v>
      </c>
      <c r="J95" s="139">
        <v>0</v>
      </c>
      <c r="K95" s="139">
        <v>0</v>
      </c>
    </row>
    <row r="96" spans="1:11" x14ac:dyDescent="0.2">
      <c r="A96" s="220" t="s">
        <v>80</v>
      </c>
      <c r="B96" s="221"/>
      <c r="C96" s="221"/>
      <c r="D96" s="221"/>
      <c r="E96" s="221"/>
      <c r="F96" s="221"/>
      <c r="G96" s="221"/>
      <c r="H96" s="222"/>
      <c r="I96" s="4">
        <v>88</v>
      </c>
      <c r="J96" s="139">
        <v>12073361</v>
      </c>
      <c r="K96" s="139">
        <v>7700624</v>
      </c>
    </row>
    <row r="97" spans="1:11" x14ac:dyDescent="0.2">
      <c r="A97" s="220" t="s">
        <v>81</v>
      </c>
      <c r="B97" s="221"/>
      <c r="C97" s="221"/>
      <c r="D97" s="221"/>
      <c r="E97" s="221"/>
      <c r="F97" s="221"/>
      <c r="G97" s="221"/>
      <c r="H97" s="222"/>
      <c r="I97" s="4">
        <v>89</v>
      </c>
      <c r="J97" s="139">
        <v>0</v>
      </c>
      <c r="K97" s="139">
        <v>0</v>
      </c>
    </row>
    <row r="98" spans="1:11" x14ac:dyDescent="0.2">
      <c r="A98" s="220" t="s">
        <v>82</v>
      </c>
      <c r="B98" s="221"/>
      <c r="C98" s="221"/>
      <c r="D98" s="221"/>
      <c r="E98" s="221"/>
      <c r="F98" s="221"/>
      <c r="G98" s="221"/>
      <c r="H98" s="222"/>
      <c r="I98" s="4">
        <v>90</v>
      </c>
      <c r="J98" s="139">
        <v>0</v>
      </c>
      <c r="K98" s="139">
        <v>0</v>
      </c>
    </row>
    <row r="99" spans="1:11" x14ac:dyDescent="0.2">
      <c r="A99" s="220" t="s">
        <v>83</v>
      </c>
      <c r="B99" s="221"/>
      <c r="C99" s="221"/>
      <c r="D99" s="221"/>
      <c r="E99" s="221"/>
      <c r="F99" s="221"/>
      <c r="G99" s="221"/>
      <c r="H99" s="222"/>
      <c r="I99" s="4">
        <v>91</v>
      </c>
      <c r="J99" s="139">
        <v>0</v>
      </c>
      <c r="K99" s="139">
        <v>0</v>
      </c>
    </row>
    <row r="100" spans="1:11" x14ac:dyDescent="0.2">
      <c r="A100" s="220" t="s">
        <v>84</v>
      </c>
      <c r="B100" s="221"/>
      <c r="C100" s="221"/>
      <c r="D100" s="221"/>
      <c r="E100" s="221"/>
      <c r="F100" s="221"/>
      <c r="G100" s="221"/>
      <c r="H100" s="222"/>
      <c r="I100" s="4">
        <v>92</v>
      </c>
      <c r="J100" s="139">
        <v>8041622</v>
      </c>
      <c r="K100" s="139">
        <v>8041622</v>
      </c>
    </row>
    <row r="101" spans="1:11" x14ac:dyDescent="0.2">
      <c r="A101" s="237" t="s">
        <v>274</v>
      </c>
      <c r="B101" s="238"/>
      <c r="C101" s="238"/>
      <c r="D101" s="238"/>
      <c r="E101" s="238"/>
      <c r="F101" s="238"/>
      <c r="G101" s="238"/>
      <c r="H101" s="239"/>
      <c r="I101" s="4">
        <v>93</v>
      </c>
      <c r="J101" s="11">
        <f>SUM(J102:J113)</f>
        <v>58413688</v>
      </c>
      <c r="K101" s="11">
        <f>SUM(K102:K113)</f>
        <v>53725895</v>
      </c>
    </row>
    <row r="102" spans="1:11" x14ac:dyDescent="0.2">
      <c r="A102" s="220" t="s">
        <v>76</v>
      </c>
      <c r="B102" s="221"/>
      <c r="C102" s="221"/>
      <c r="D102" s="221"/>
      <c r="E102" s="221"/>
      <c r="F102" s="221"/>
      <c r="G102" s="221"/>
      <c r="H102" s="222"/>
      <c r="I102" s="4">
        <v>94</v>
      </c>
      <c r="J102" s="140">
        <v>632951</v>
      </c>
      <c r="K102" s="140">
        <v>897286</v>
      </c>
    </row>
    <row r="103" spans="1:11" x14ac:dyDescent="0.2">
      <c r="A103" s="220" t="s">
        <v>77</v>
      </c>
      <c r="B103" s="221"/>
      <c r="C103" s="221"/>
      <c r="D103" s="221"/>
      <c r="E103" s="221"/>
      <c r="F103" s="221"/>
      <c r="G103" s="221"/>
      <c r="H103" s="222"/>
      <c r="I103" s="4">
        <v>95</v>
      </c>
      <c r="J103" s="141">
        <v>10738248</v>
      </c>
      <c r="K103" s="141">
        <v>11052473</v>
      </c>
    </row>
    <row r="104" spans="1:11" x14ac:dyDescent="0.2">
      <c r="A104" s="220" t="s">
        <v>78</v>
      </c>
      <c r="B104" s="221"/>
      <c r="C104" s="221"/>
      <c r="D104" s="221"/>
      <c r="E104" s="221"/>
      <c r="F104" s="221"/>
      <c r="G104" s="221"/>
      <c r="H104" s="222"/>
      <c r="I104" s="4">
        <v>96</v>
      </c>
      <c r="J104" s="141">
        <v>6857917</v>
      </c>
      <c r="K104" s="141">
        <v>5407461</v>
      </c>
    </row>
    <row r="105" spans="1:11" x14ac:dyDescent="0.2">
      <c r="A105" s="220" t="s">
        <v>79</v>
      </c>
      <c r="B105" s="221"/>
      <c r="C105" s="221"/>
      <c r="D105" s="221"/>
      <c r="E105" s="221"/>
      <c r="F105" s="221"/>
      <c r="G105" s="221"/>
      <c r="H105" s="222"/>
      <c r="I105" s="4">
        <v>97</v>
      </c>
      <c r="J105" s="140">
        <v>0</v>
      </c>
      <c r="K105" s="140">
        <v>0</v>
      </c>
    </row>
    <row r="106" spans="1:11" x14ac:dyDescent="0.2">
      <c r="A106" s="220" t="s">
        <v>80</v>
      </c>
      <c r="B106" s="221"/>
      <c r="C106" s="221"/>
      <c r="D106" s="221"/>
      <c r="E106" s="221"/>
      <c r="F106" s="221"/>
      <c r="G106" s="221"/>
      <c r="H106" s="222"/>
      <c r="I106" s="4">
        <v>98</v>
      </c>
      <c r="J106" s="140">
        <v>26124912</v>
      </c>
      <c r="K106" s="140">
        <v>25484934</v>
      </c>
    </row>
    <row r="107" spans="1:11" x14ac:dyDescent="0.2">
      <c r="A107" s="220" t="s">
        <v>81</v>
      </c>
      <c r="B107" s="221"/>
      <c r="C107" s="221"/>
      <c r="D107" s="221"/>
      <c r="E107" s="221"/>
      <c r="F107" s="221"/>
      <c r="G107" s="221"/>
      <c r="H107" s="222"/>
      <c r="I107" s="4">
        <v>99</v>
      </c>
      <c r="J107" s="140">
        <v>0</v>
      </c>
      <c r="K107" s="140">
        <v>0</v>
      </c>
    </row>
    <row r="108" spans="1:11" x14ac:dyDescent="0.2">
      <c r="A108" s="220" t="s">
        <v>82</v>
      </c>
      <c r="B108" s="221"/>
      <c r="C108" s="221"/>
      <c r="D108" s="221"/>
      <c r="E108" s="221"/>
      <c r="F108" s="221"/>
      <c r="G108" s="221"/>
      <c r="H108" s="222"/>
      <c r="I108" s="4">
        <v>100</v>
      </c>
      <c r="J108" s="140">
        <v>0</v>
      </c>
      <c r="K108" s="140">
        <v>0</v>
      </c>
    </row>
    <row r="109" spans="1:11" x14ac:dyDescent="0.2">
      <c r="A109" s="220" t="s">
        <v>85</v>
      </c>
      <c r="B109" s="221"/>
      <c r="C109" s="221"/>
      <c r="D109" s="221"/>
      <c r="E109" s="221"/>
      <c r="F109" s="221"/>
      <c r="G109" s="221"/>
      <c r="H109" s="222"/>
      <c r="I109" s="4">
        <v>101</v>
      </c>
      <c r="J109" s="140">
        <v>3586459</v>
      </c>
      <c r="K109" s="140">
        <v>3461160</v>
      </c>
    </row>
    <row r="110" spans="1:11" x14ac:dyDescent="0.2">
      <c r="A110" s="220" t="s">
        <v>86</v>
      </c>
      <c r="B110" s="221"/>
      <c r="C110" s="221"/>
      <c r="D110" s="221"/>
      <c r="E110" s="221"/>
      <c r="F110" s="221"/>
      <c r="G110" s="221"/>
      <c r="H110" s="222"/>
      <c r="I110" s="4">
        <v>102</v>
      </c>
      <c r="J110" s="140">
        <v>4754918</v>
      </c>
      <c r="K110" s="140">
        <v>3905421</v>
      </c>
    </row>
    <row r="111" spans="1:11" x14ac:dyDescent="0.2">
      <c r="A111" s="220" t="s">
        <v>87</v>
      </c>
      <c r="B111" s="221"/>
      <c r="C111" s="221"/>
      <c r="D111" s="221"/>
      <c r="E111" s="221"/>
      <c r="F111" s="221"/>
      <c r="G111" s="221"/>
      <c r="H111" s="222"/>
      <c r="I111" s="4">
        <v>103</v>
      </c>
      <c r="J111" s="140">
        <v>0</v>
      </c>
      <c r="K111" s="140">
        <v>0</v>
      </c>
    </row>
    <row r="112" spans="1:11" x14ac:dyDescent="0.2">
      <c r="A112" s="220" t="s">
        <v>88</v>
      </c>
      <c r="B112" s="221"/>
      <c r="C112" s="221"/>
      <c r="D112" s="221"/>
      <c r="E112" s="221"/>
      <c r="F112" s="221"/>
      <c r="G112" s="221"/>
      <c r="H112" s="222"/>
      <c r="I112" s="4">
        <v>104</v>
      </c>
      <c r="J112" s="140">
        <v>0</v>
      </c>
      <c r="K112" s="140">
        <v>0</v>
      </c>
    </row>
    <row r="113" spans="1:11" x14ac:dyDescent="0.2">
      <c r="A113" s="220" t="s">
        <v>89</v>
      </c>
      <c r="B113" s="221"/>
      <c r="C113" s="221"/>
      <c r="D113" s="221"/>
      <c r="E113" s="221"/>
      <c r="F113" s="221"/>
      <c r="G113" s="221"/>
      <c r="H113" s="222"/>
      <c r="I113" s="4">
        <v>105</v>
      </c>
      <c r="J113" s="140">
        <v>5718283</v>
      </c>
      <c r="K113" s="140">
        <v>3517160</v>
      </c>
    </row>
    <row r="114" spans="1:11" ht="27" customHeight="1" x14ac:dyDescent="0.2">
      <c r="A114" s="237" t="s">
        <v>90</v>
      </c>
      <c r="B114" s="238"/>
      <c r="C114" s="238"/>
      <c r="D114" s="238"/>
      <c r="E114" s="238"/>
      <c r="F114" s="238"/>
      <c r="G114" s="238"/>
      <c r="H114" s="239"/>
      <c r="I114" s="4">
        <v>106</v>
      </c>
      <c r="J114" s="142">
        <v>2747983</v>
      </c>
      <c r="K114" s="142">
        <v>15699550</v>
      </c>
    </row>
    <row r="115" spans="1:11" x14ac:dyDescent="0.2">
      <c r="A115" s="237" t="s">
        <v>91</v>
      </c>
      <c r="B115" s="238"/>
      <c r="C115" s="238"/>
      <c r="D115" s="238"/>
      <c r="E115" s="238"/>
      <c r="F115" s="238"/>
      <c r="G115" s="238"/>
      <c r="H115" s="239"/>
      <c r="I115" s="4">
        <v>107</v>
      </c>
      <c r="J115" s="11">
        <f>J70+J87+J91+J101+J114</f>
        <v>737013179</v>
      </c>
      <c r="K115" s="11">
        <f>K70+K87+K91+K101+K114</f>
        <v>725162988</v>
      </c>
    </row>
    <row r="116" spans="1:11" x14ac:dyDescent="0.2">
      <c r="A116" s="251" t="s">
        <v>92</v>
      </c>
      <c r="B116" s="252"/>
      <c r="C116" s="252"/>
      <c r="D116" s="252"/>
      <c r="E116" s="252"/>
      <c r="F116" s="252"/>
      <c r="G116" s="252"/>
      <c r="H116" s="253"/>
      <c r="I116" s="5">
        <v>108</v>
      </c>
      <c r="J116" s="13">
        <v>804016</v>
      </c>
      <c r="K116" s="13">
        <v>804016</v>
      </c>
    </row>
    <row r="117" spans="1:11" x14ac:dyDescent="0.2">
      <c r="A117" s="246" t="s">
        <v>96</v>
      </c>
      <c r="B117" s="254"/>
      <c r="C117" s="254"/>
      <c r="D117" s="254"/>
      <c r="E117" s="254"/>
      <c r="F117" s="254"/>
      <c r="G117" s="254"/>
      <c r="H117" s="254"/>
      <c r="I117" s="255"/>
      <c r="J117" s="255"/>
      <c r="K117" s="256"/>
    </row>
    <row r="118" spans="1:11" x14ac:dyDescent="0.2">
      <c r="A118" s="257" t="s">
        <v>93</v>
      </c>
      <c r="B118" s="258"/>
      <c r="C118" s="258"/>
      <c r="D118" s="258"/>
      <c r="E118" s="258"/>
      <c r="F118" s="258"/>
      <c r="G118" s="258"/>
      <c r="H118" s="258"/>
      <c r="I118" s="259"/>
      <c r="J118" s="259"/>
      <c r="K118" s="260"/>
    </row>
    <row r="119" spans="1:11" x14ac:dyDescent="0.2">
      <c r="A119" s="261" t="s">
        <v>94</v>
      </c>
      <c r="B119" s="262"/>
      <c r="C119" s="262"/>
      <c r="D119" s="262"/>
      <c r="E119" s="262"/>
      <c r="F119" s="262"/>
      <c r="G119" s="262"/>
      <c r="H119" s="263"/>
      <c r="I119" s="34">
        <v>109</v>
      </c>
      <c r="J119" s="35">
        <v>0</v>
      </c>
      <c r="K119" s="37">
        <v>0</v>
      </c>
    </row>
    <row r="120" spans="1:11" ht="15" customHeight="1" x14ac:dyDescent="0.2">
      <c r="A120" s="264" t="s">
        <v>95</v>
      </c>
      <c r="B120" s="265"/>
      <c r="C120" s="265"/>
      <c r="D120" s="265"/>
      <c r="E120" s="265"/>
      <c r="F120" s="265"/>
      <c r="G120" s="265"/>
      <c r="H120" s="266"/>
      <c r="I120" s="33">
        <v>110</v>
      </c>
      <c r="J120" s="36">
        <v>0</v>
      </c>
      <c r="K120" s="36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249" t="s">
        <v>96</v>
      </c>
      <c r="B122" s="250"/>
      <c r="C122" s="250"/>
      <c r="D122" s="250"/>
      <c r="E122" s="250"/>
      <c r="F122" s="250"/>
      <c r="G122" s="250"/>
      <c r="H122" s="250"/>
      <c r="I122" s="250"/>
      <c r="J122" s="250"/>
      <c r="K122" s="250"/>
    </row>
    <row r="123" spans="1:11" x14ac:dyDescent="0.2">
      <c r="A123" s="249"/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</row>
  </sheetData>
  <mergeCells count="122"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19:K120 J86:K86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57:K57 J83:K83 J73:K73 J8:K10 J17:K17 J27:K27 J36:K36 J41:K42 J50:K50 J80:K80 J87:K87 J91:K91 J101:K101 J115:K116">
      <formula1>0</formula1>
    </dataValidation>
    <dataValidation allowBlank="1" sqref="J102:K114 J11:K16 J18:K26 J28:K35 J37:K40 J43:K49 J51:K56 J71:K72 J74:K79 J81:K82 J84:K85 J88:K90 J92:K100 J58:K66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O5" sqref="O5"/>
    </sheetView>
  </sheetViews>
  <sheetFormatPr defaultRowHeight="12.75" x14ac:dyDescent="0.2"/>
  <cols>
    <col min="1" max="8" width="7.28515625" customWidth="1"/>
    <col min="9" max="9" width="5.5703125" customWidth="1"/>
    <col min="10" max="10" width="9.7109375" customWidth="1"/>
    <col min="11" max="11" width="9" customWidth="1"/>
    <col min="12" max="12" width="9.42578125" customWidth="1"/>
    <col min="13" max="13" width="9" customWidth="1"/>
  </cols>
  <sheetData>
    <row r="1" spans="1:13" ht="12.75" customHeight="1" x14ac:dyDescent="0.2">
      <c r="A1" s="267" t="s">
        <v>97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13" ht="12.75" customHeight="1" x14ac:dyDescent="0.2">
      <c r="A2" s="268" t="s">
        <v>304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x14ac:dyDescent="0.2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4"/>
    </row>
    <row r="4" spans="1:13" x14ac:dyDescent="0.2">
      <c r="A4" s="269" t="s">
        <v>296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1"/>
    </row>
    <row r="5" spans="1:13" ht="45" x14ac:dyDescent="0.2">
      <c r="A5" s="272" t="s">
        <v>6</v>
      </c>
      <c r="B5" s="272"/>
      <c r="C5" s="272"/>
      <c r="D5" s="272"/>
      <c r="E5" s="272"/>
      <c r="F5" s="272"/>
      <c r="G5" s="272"/>
      <c r="H5" s="272"/>
      <c r="I5" s="56" t="s">
        <v>7</v>
      </c>
      <c r="J5" s="57" t="s">
        <v>260</v>
      </c>
      <c r="K5" s="57" t="s">
        <v>261</v>
      </c>
      <c r="L5" s="57" t="s">
        <v>262</v>
      </c>
      <c r="M5" s="57" t="s">
        <v>263</v>
      </c>
    </row>
    <row r="6" spans="1:13" x14ac:dyDescent="0.2">
      <c r="A6" s="273">
        <v>1</v>
      </c>
      <c r="B6" s="273"/>
      <c r="C6" s="273"/>
      <c r="D6" s="273"/>
      <c r="E6" s="273"/>
      <c r="F6" s="273"/>
      <c r="G6" s="273"/>
      <c r="H6" s="273"/>
      <c r="I6" s="58">
        <v>2</v>
      </c>
      <c r="J6" s="55">
        <v>3</v>
      </c>
      <c r="K6" s="55">
        <v>4</v>
      </c>
      <c r="L6" s="55">
        <v>5</v>
      </c>
      <c r="M6" s="55">
        <v>6</v>
      </c>
    </row>
    <row r="7" spans="1:13" x14ac:dyDescent="0.2">
      <c r="A7" s="234" t="s">
        <v>100</v>
      </c>
      <c r="B7" s="235"/>
      <c r="C7" s="235"/>
      <c r="D7" s="235"/>
      <c r="E7" s="235"/>
      <c r="F7" s="235"/>
      <c r="G7" s="235"/>
      <c r="H7" s="236"/>
      <c r="I7" s="6">
        <v>111</v>
      </c>
      <c r="J7" s="16">
        <f>SUM(J8:J9)</f>
        <v>167349031</v>
      </c>
      <c r="K7" s="16">
        <f>SUM(K8:K9)</f>
        <v>53895050</v>
      </c>
      <c r="L7" s="16">
        <f>SUM(L8:L9)</f>
        <v>166719198</v>
      </c>
      <c r="M7" s="16">
        <f>SUM(M8:M9)</f>
        <v>40993515</v>
      </c>
    </row>
    <row r="8" spans="1:13" x14ac:dyDescent="0.2">
      <c r="A8" s="237" t="s">
        <v>101</v>
      </c>
      <c r="B8" s="238"/>
      <c r="C8" s="238"/>
      <c r="D8" s="238"/>
      <c r="E8" s="238"/>
      <c r="F8" s="238"/>
      <c r="G8" s="238"/>
      <c r="H8" s="239"/>
      <c r="I8" s="4">
        <v>112</v>
      </c>
      <c r="J8" s="143">
        <v>144044294</v>
      </c>
      <c r="K8" s="143">
        <v>39308212</v>
      </c>
      <c r="L8" s="143">
        <v>154837313</v>
      </c>
      <c r="M8" s="143">
        <v>38413355</v>
      </c>
    </row>
    <row r="9" spans="1:13" x14ac:dyDescent="0.2">
      <c r="A9" s="237" t="s">
        <v>102</v>
      </c>
      <c r="B9" s="238"/>
      <c r="C9" s="238"/>
      <c r="D9" s="238"/>
      <c r="E9" s="238"/>
      <c r="F9" s="238"/>
      <c r="G9" s="238"/>
      <c r="H9" s="239"/>
      <c r="I9" s="4">
        <v>113</v>
      </c>
      <c r="J9" s="143">
        <v>23304737</v>
      </c>
      <c r="K9" s="143">
        <v>14586838</v>
      </c>
      <c r="L9" s="143">
        <v>11881885</v>
      </c>
      <c r="M9" s="143">
        <v>2580160</v>
      </c>
    </row>
    <row r="10" spans="1:13" x14ac:dyDescent="0.2">
      <c r="A10" s="237" t="s">
        <v>103</v>
      </c>
      <c r="B10" s="238"/>
      <c r="C10" s="238"/>
      <c r="D10" s="238"/>
      <c r="E10" s="238"/>
      <c r="F10" s="238"/>
      <c r="G10" s="238"/>
      <c r="H10" s="239"/>
      <c r="I10" s="4">
        <v>114</v>
      </c>
      <c r="J10" s="11">
        <f>J11+J12+J16+J20+J21+J22+J25+J26</f>
        <v>170079369</v>
      </c>
      <c r="K10" s="11">
        <f>K11+K12+K16+K20+K21+K22+K25+K26</f>
        <v>47997992</v>
      </c>
      <c r="L10" s="11">
        <f>L11+L12+L16+L20+L21+L22+L25+L26</f>
        <v>170181175</v>
      </c>
      <c r="M10" s="11">
        <f>M11+M12+M16+M20+M21+M22+M25+M26</f>
        <v>44168654</v>
      </c>
    </row>
    <row r="11" spans="1:13" x14ac:dyDescent="0.2">
      <c r="A11" s="237" t="s">
        <v>104</v>
      </c>
      <c r="B11" s="238"/>
      <c r="C11" s="238"/>
      <c r="D11" s="238"/>
      <c r="E11" s="238"/>
      <c r="F11" s="238"/>
      <c r="G11" s="238"/>
      <c r="H11" s="239"/>
      <c r="I11" s="4">
        <v>115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">
      <c r="A12" s="237" t="s">
        <v>275</v>
      </c>
      <c r="B12" s="238"/>
      <c r="C12" s="238"/>
      <c r="D12" s="238"/>
      <c r="E12" s="238"/>
      <c r="F12" s="238"/>
      <c r="G12" s="238"/>
      <c r="H12" s="239"/>
      <c r="I12" s="4">
        <v>116</v>
      </c>
      <c r="J12" s="11">
        <f>SUM(J13:J15)</f>
        <v>62681224</v>
      </c>
      <c r="K12" s="11">
        <f>SUM(K13:K15)</f>
        <v>17379389</v>
      </c>
      <c r="L12" s="11">
        <f>SUM(L13:L15)</f>
        <v>66270570</v>
      </c>
      <c r="M12" s="11">
        <f>SUM(M13:M15)</f>
        <v>17322057</v>
      </c>
    </row>
    <row r="13" spans="1:13" x14ac:dyDescent="0.2">
      <c r="A13" s="220" t="s">
        <v>105</v>
      </c>
      <c r="B13" s="221"/>
      <c r="C13" s="221"/>
      <c r="D13" s="221"/>
      <c r="E13" s="221"/>
      <c r="F13" s="221"/>
      <c r="G13" s="221"/>
      <c r="H13" s="222"/>
      <c r="I13" s="4">
        <v>117</v>
      </c>
      <c r="J13" s="144">
        <v>18672029</v>
      </c>
      <c r="K13" s="144">
        <v>5057649</v>
      </c>
      <c r="L13" s="144">
        <v>18718779</v>
      </c>
      <c r="M13" s="144">
        <v>5339325</v>
      </c>
    </row>
    <row r="14" spans="1:13" x14ac:dyDescent="0.2">
      <c r="A14" s="220" t="s">
        <v>106</v>
      </c>
      <c r="B14" s="221"/>
      <c r="C14" s="221"/>
      <c r="D14" s="221"/>
      <c r="E14" s="221"/>
      <c r="F14" s="221"/>
      <c r="G14" s="221"/>
      <c r="H14" s="222"/>
      <c r="I14" s="4">
        <v>118</v>
      </c>
      <c r="J14" s="144">
        <v>0</v>
      </c>
      <c r="K14" s="144">
        <v>0</v>
      </c>
      <c r="L14" s="144">
        <v>0</v>
      </c>
      <c r="M14" s="144">
        <v>0</v>
      </c>
    </row>
    <row r="15" spans="1:13" x14ac:dyDescent="0.2">
      <c r="A15" s="220" t="s">
        <v>107</v>
      </c>
      <c r="B15" s="221"/>
      <c r="C15" s="221"/>
      <c r="D15" s="221"/>
      <c r="E15" s="221"/>
      <c r="F15" s="221"/>
      <c r="G15" s="221"/>
      <c r="H15" s="222"/>
      <c r="I15" s="4">
        <v>119</v>
      </c>
      <c r="J15" s="144">
        <v>44009195</v>
      </c>
      <c r="K15" s="144">
        <v>12321740</v>
      </c>
      <c r="L15" s="144">
        <v>47551791</v>
      </c>
      <c r="M15" s="144">
        <v>11982732</v>
      </c>
    </row>
    <row r="16" spans="1:13" x14ac:dyDescent="0.2">
      <c r="A16" s="237" t="s">
        <v>276</v>
      </c>
      <c r="B16" s="238"/>
      <c r="C16" s="238"/>
      <c r="D16" s="238"/>
      <c r="E16" s="238"/>
      <c r="F16" s="238"/>
      <c r="G16" s="238"/>
      <c r="H16" s="239"/>
      <c r="I16" s="4">
        <v>120</v>
      </c>
      <c r="J16" s="11">
        <f>SUM(J17:J19)</f>
        <v>67159875</v>
      </c>
      <c r="K16" s="11">
        <f>SUM(K17:K19)</f>
        <v>16494496</v>
      </c>
      <c r="L16" s="11">
        <f>SUM(L17:L19)</f>
        <v>65196104</v>
      </c>
      <c r="M16" s="11">
        <f>SUM(M17:M19)</f>
        <v>16382144</v>
      </c>
    </row>
    <row r="17" spans="1:13" x14ac:dyDescent="0.2">
      <c r="A17" s="220" t="s">
        <v>108</v>
      </c>
      <c r="B17" s="221"/>
      <c r="C17" s="221"/>
      <c r="D17" s="221"/>
      <c r="E17" s="221"/>
      <c r="F17" s="221"/>
      <c r="G17" s="221"/>
      <c r="H17" s="222"/>
      <c r="I17" s="4">
        <v>121</v>
      </c>
      <c r="J17" s="145">
        <v>41703223</v>
      </c>
      <c r="K17" s="145">
        <v>10331896</v>
      </c>
      <c r="L17" s="145">
        <v>40918663</v>
      </c>
      <c r="M17" s="145">
        <v>10347767</v>
      </c>
    </row>
    <row r="18" spans="1:13" x14ac:dyDescent="0.2">
      <c r="A18" s="220" t="s">
        <v>109</v>
      </c>
      <c r="B18" s="221"/>
      <c r="C18" s="221"/>
      <c r="D18" s="221"/>
      <c r="E18" s="221"/>
      <c r="F18" s="221"/>
      <c r="G18" s="221"/>
      <c r="H18" s="222"/>
      <c r="I18" s="4">
        <v>122</v>
      </c>
      <c r="J18" s="145">
        <v>15601503</v>
      </c>
      <c r="K18" s="145">
        <v>3743690</v>
      </c>
      <c r="L18" s="145">
        <v>14720486</v>
      </c>
      <c r="M18" s="145">
        <v>3632775</v>
      </c>
    </row>
    <row r="19" spans="1:13" x14ac:dyDescent="0.2">
      <c r="A19" s="220" t="s">
        <v>110</v>
      </c>
      <c r="B19" s="221"/>
      <c r="C19" s="221"/>
      <c r="D19" s="221"/>
      <c r="E19" s="221"/>
      <c r="F19" s="221"/>
      <c r="G19" s="221"/>
      <c r="H19" s="222"/>
      <c r="I19" s="4">
        <v>123</v>
      </c>
      <c r="J19" s="145">
        <v>9855149</v>
      </c>
      <c r="K19" s="145">
        <v>2418910</v>
      </c>
      <c r="L19" s="145">
        <v>9556955</v>
      </c>
      <c r="M19" s="145">
        <v>2401602</v>
      </c>
    </row>
    <row r="20" spans="1:13" x14ac:dyDescent="0.2">
      <c r="A20" s="237" t="s">
        <v>111</v>
      </c>
      <c r="B20" s="238"/>
      <c r="C20" s="238"/>
      <c r="D20" s="238"/>
      <c r="E20" s="238"/>
      <c r="F20" s="238"/>
      <c r="G20" s="238"/>
      <c r="H20" s="239"/>
      <c r="I20" s="4">
        <v>124</v>
      </c>
      <c r="J20" s="146">
        <v>10530394</v>
      </c>
      <c r="K20" s="146">
        <v>3525674</v>
      </c>
      <c r="L20" s="146">
        <v>9767498</v>
      </c>
      <c r="M20" s="146">
        <v>2295748</v>
      </c>
    </row>
    <row r="21" spans="1:13" x14ac:dyDescent="0.2">
      <c r="A21" s="237" t="s">
        <v>112</v>
      </c>
      <c r="B21" s="238"/>
      <c r="C21" s="238"/>
      <c r="D21" s="238"/>
      <c r="E21" s="238"/>
      <c r="F21" s="238"/>
      <c r="G21" s="238"/>
      <c r="H21" s="239"/>
      <c r="I21" s="4">
        <v>125</v>
      </c>
      <c r="J21" s="147">
        <v>25514300</v>
      </c>
      <c r="K21" s="147">
        <v>7695090</v>
      </c>
      <c r="L21" s="147">
        <v>26220674</v>
      </c>
      <c r="M21" s="147">
        <v>7505841</v>
      </c>
    </row>
    <row r="22" spans="1:13" x14ac:dyDescent="0.2">
      <c r="A22" s="237" t="s">
        <v>113</v>
      </c>
      <c r="B22" s="238"/>
      <c r="C22" s="238"/>
      <c r="D22" s="238"/>
      <c r="E22" s="238"/>
      <c r="F22" s="238"/>
      <c r="G22" s="238"/>
      <c r="H22" s="239"/>
      <c r="I22" s="4">
        <v>126</v>
      </c>
      <c r="J22" s="11">
        <f>SUM(J23:J24)</f>
        <v>2170090</v>
      </c>
      <c r="K22" s="11">
        <f>SUM(K23:K24)</f>
        <v>2170090</v>
      </c>
      <c r="L22" s="11">
        <f>SUM(L23:L24)</f>
        <v>60830</v>
      </c>
      <c r="M22" s="11">
        <f>SUM(M23:M24)</f>
        <v>60830</v>
      </c>
    </row>
    <row r="23" spans="1:13" x14ac:dyDescent="0.2">
      <c r="A23" s="220" t="s">
        <v>114</v>
      </c>
      <c r="B23" s="221"/>
      <c r="C23" s="221"/>
      <c r="D23" s="221"/>
      <c r="E23" s="221"/>
      <c r="F23" s="221"/>
      <c r="G23" s="221"/>
      <c r="H23" s="222"/>
      <c r="I23" s="4">
        <v>127</v>
      </c>
      <c r="J23" s="148">
        <v>0</v>
      </c>
      <c r="K23" s="148">
        <v>0</v>
      </c>
      <c r="L23" s="148">
        <v>0</v>
      </c>
      <c r="M23" s="148">
        <v>0</v>
      </c>
    </row>
    <row r="24" spans="1:13" x14ac:dyDescent="0.2">
      <c r="A24" s="220" t="s">
        <v>115</v>
      </c>
      <c r="B24" s="221"/>
      <c r="C24" s="221"/>
      <c r="D24" s="221"/>
      <c r="E24" s="221"/>
      <c r="F24" s="221"/>
      <c r="G24" s="221"/>
      <c r="H24" s="222"/>
      <c r="I24" s="4">
        <v>128</v>
      </c>
      <c r="J24" s="148">
        <v>2170090</v>
      </c>
      <c r="K24" s="148">
        <v>2170090</v>
      </c>
      <c r="L24" s="148">
        <v>60830</v>
      </c>
      <c r="M24" s="148">
        <v>60830</v>
      </c>
    </row>
    <row r="25" spans="1:13" x14ac:dyDescent="0.2">
      <c r="A25" s="237" t="s">
        <v>116</v>
      </c>
      <c r="B25" s="238"/>
      <c r="C25" s="238"/>
      <c r="D25" s="238"/>
      <c r="E25" s="238"/>
      <c r="F25" s="238"/>
      <c r="G25" s="238"/>
      <c r="H25" s="239"/>
      <c r="I25" s="4">
        <v>129</v>
      </c>
      <c r="J25" s="148">
        <v>0</v>
      </c>
      <c r="K25" s="148">
        <v>0</v>
      </c>
      <c r="L25" s="148">
        <v>0</v>
      </c>
      <c r="M25" s="148">
        <v>0</v>
      </c>
    </row>
    <row r="26" spans="1:13" x14ac:dyDescent="0.2">
      <c r="A26" s="237" t="s">
        <v>303</v>
      </c>
      <c r="B26" s="238"/>
      <c r="C26" s="238"/>
      <c r="D26" s="238"/>
      <c r="E26" s="238"/>
      <c r="F26" s="238"/>
      <c r="G26" s="238"/>
      <c r="H26" s="239"/>
      <c r="I26" s="4">
        <v>130</v>
      </c>
      <c r="J26" s="148">
        <v>2023486</v>
      </c>
      <c r="K26" s="148">
        <v>733253</v>
      </c>
      <c r="L26" s="148">
        <v>2665499</v>
      </c>
      <c r="M26" s="148">
        <v>602034</v>
      </c>
    </row>
    <row r="27" spans="1:13" x14ac:dyDescent="0.2">
      <c r="A27" s="237" t="s">
        <v>277</v>
      </c>
      <c r="B27" s="238"/>
      <c r="C27" s="238"/>
      <c r="D27" s="238"/>
      <c r="E27" s="238"/>
      <c r="F27" s="238"/>
      <c r="G27" s="238"/>
      <c r="H27" s="239"/>
      <c r="I27" s="4">
        <v>131</v>
      </c>
      <c r="J27" s="11">
        <f>SUM(J28:J32)</f>
        <v>11568847</v>
      </c>
      <c r="K27" s="11">
        <f>SUM(K28:K32)</f>
        <v>6486225</v>
      </c>
      <c r="L27" s="11">
        <f>SUM(L28:L32)</f>
        <v>13083648</v>
      </c>
      <c r="M27" s="11">
        <f>SUM(M28:M32)</f>
        <v>755030</v>
      </c>
    </row>
    <row r="28" spans="1:13" ht="22.5" customHeight="1" x14ac:dyDescent="0.2">
      <c r="A28" s="237" t="s">
        <v>117</v>
      </c>
      <c r="B28" s="238"/>
      <c r="C28" s="238"/>
      <c r="D28" s="238"/>
      <c r="E28" s="238"/>
      <c r="F28" s="238"/>
      <c r="G28" s="238"/>
      <c r="H28" s="239"/>
      <c r="I28" s="4">
        <v>132</v>
      </c>
      <c r="J28" s="149">
        <v>0</v>
      </c>
      <c r="K28" s="149">
        <v>0</v>
      </c>
      <c r="L28" s="149">
        <v>0</v>
      </c>
      <c r="M28" s="149">
        <v>0</v>
      </c>
    </row>
    <row r="29" spans="1:13" ht="21" customHeight="1" x14ac:dyDescent="0.2">
      <c r="A29" s="237" t="s">
        <v>300</v>
      </c>
      <c r="B29" s="238"/>
      <c r="C29" s="238"/>
      <c r="D29" s="238"/>
      <c r="E29" s="238"/>
      <c r="F29" s="238"/>
      <c r="G29" s="238"/>
      <c r="H29" s="239"/>
      <c r="I29" s="4">
        <v>133</v>
      </c>
      <c r="J29" s="149">
        <v>11568847</v>
      </c>
      <c r="K29" s="149">
        <v>6633980</v>
      </c>
      <c r="L29" s="149">
        <v>6546318</v>
      </c>
      <c r="M29" s="149">
        <v>754022</v>
      </c>
    </row>
    <row r="30" spans="1:13" x14ac:dyDescent="0.2">
      <c r="A30" s="237" t="s">
        <v>118</v>
      </c>
      <c r="B30" s="238"/>
      <c r="C30" s="238"/>
      <c r="D30" s="238"/>
      <c r="E30" s="238"/>
      <c r="F30" s="238"/>
      <c r="G30" s="238"/>
      <c r="H30" s="239"/>
      <c r="I30" s="4">
        <v>134</v>
      </c>
      <c r="J30" s="149">
        <v>0</v>
      </c>
      <c r="K30" s="149">
        <v>0</v>
      </c>
      <c r="L30" s="149">
        <v>6537330</v>
      </c>
      <c r="M30" s="149">
        <v>1008</v>
      </c>
    </row>
    <row r="31" spans="1:13" x14ac:dyDescent="0.2">
      <c r="A31" s="237" t="s">
        <v>119</v>
      </c>
      <c r="B31" s="238"/>
      <c r="C31" s="238"/>
      <c r="D31" s="238"/>
      <c r="E31" s="238"/>
      <c r="F31" s="238"/>
      <c r="G31" s="238"/>
      <c r="H31" s="239"/>
      <c r="I31" s="4">
        <v>135</v>
      </c>
      <c r="J31" s="149">
        <v>0</v>
      </c>
      <c r="K31" s="149">
        <v>0</v>
      </c>
      <c r="L31" s="149">
        <v>0</v>
      </c>
      <c r="M31" s="149">
        <v>0</v>
      </c>
    </row>
    <row r="32" spans="1:13" x14ac:dyDescent="0.2">
      <c r="A32" s="237" t="s">
        <v>120</v>
      </c>
      <c r="B32" s="238"/>
      <c r="C32" s="238"/>
      <c r="D32" s="238"/>
      <c r="E32" s="238"/>
      <c r="F32" s="238"/>
      <c r="G32" s="238"/>
      <c r="H32" s="239"/>
      <c r="I32" s="4">
        <v>136</v>
      </c>
      <c r="J32" s="150">
        <v>0</v>
      </c>
      <c r="K32" s="150">
        <v>-147755</v>
      </c>
      <c r="L32" s="150">
        <v>0</v>
      </c>
      <c r="M32" s="150">
        <v>0</v>
      </c>
    </row>
    <row r="33" spans="1:13" x14ac:dyDescent="0.2">
      <c r="A33" s="237" t="s">
        <v>278</v>
      </c>
      <c r="B33" s="238"/>
      <c r="C33" s="238"/>
      <c r="D33" s="238"/>
      <c r="E33" s="238"/>
      <c r="F33" s="238"/>
      <c r="G33" s="238"/>
      <c r="H33" s="239"/>
      <c r="I33" s="4">
        <v>137</v>
      </c>
      <c r="J33" s="11">
        <f>SUM(J34:J37)</f>
        <v>7752671</v>
      </c>
      <c r="K33" s="11">
        <f>SUM(K34:K37)</f>
        <v>3820490</v>
      </c>
      <c r="L33" s="11">
        <f>SUM(L34:L37)</f>
        <v>8905045</v>
      </c>
      <c r="M33" s="11">
        <f>SUM(M34:M37)</f>
        <v>947794</v>
      </c>
    </row>
    <row r="34" spans="1:13" ht="22.5" customHeight="1" x14ac:dyDescent="0.2">
      <c r="A34" s="237" t="s">
        <v>121</v>
      </c>
      <c r="B34" s="238"/>
      <c r="C34" s="238"/>
      <c r="D34" s="238"/>
      <c r="E34" s="238"/>
      <c r="F34" s="238"/>
      <c r="G34" s="238"/>
      <c r="H34" s="239"/>
      <c r="I34" s="4">
        <v>138</v>
      </c>
      <c r="J34" s="151">
        <v>0</v>
      </c>
      <c r="K34" s="151">
        <v>0</v>
      </c>
      <c r="L34" s="151">
        <v>0</v>
      </c>
      <c r="M34" s="151">
        <v>0</v>
      </c>
    </row>
    <row r="35" spans="1:13" ht="22.5" customHeight="1" x14ac:dyDescent="0.2">
      <c r="A35" s="237" t="s">
        <v>122</v>
      </c>
      <c r="B35" s="238"/>
      <c r="C35" s="238"/>
      <c r="D35" s="238"/>
      <c r="E35" s="238"/>
      <c r="F35" s="238"/>
      <c r="G35" s="238"/>
      <c r="H35" s="239"/>
      <c r="I35" s="4">
        <v>139</v>
      </c>
      <c r="J35" s="151">
        <v>6509647</v>
      </c>
      <c r="K35" s="151">
        <v>3509823</v>
      </c>
      <c r="L35" s="151">
        <v>7542890</v>
      </c>
      <c r="M35" s="151">
        <v>630937</v>
      </c>
    </row>
    <row r="36" spans="1:13" ht="14.25" customHeight="1" x14ac:dyDescent="0.2">
      <c r="A36" s="237" t="s">
        <v>123</v>
      </c>
      <c r="B36" s="238"/>
      <c r="C36" s="238"/>
      <c r="D36" s="238"/>
      <c r="E36" s="238"/>
      <c r="F36" s="238"/>
      <c r="G36" s="238"/>
      <c r="H36" s="239"/>
      <c r="I36" s="4">
        <v>140</v>
      </c>
      <c r="J36" s="151">
        <v>0</v>
      </c>
      <c r="K36" s="151">
        <v>0</v>
      </c>
      <c r="L36" s="151">
        <v>0</v>
      </c>
      <c r="M36" s="151">
        <v>0</v>
      </c>
    </row>
    <row r="37" spans="1:13" x14ac:dyDescent="0.2">
      <c r="A37" s="237" t="s">
        <v>124</v>
      </c>
      <c r="B37" s="238"/>
      <c r="C37" s="238"/>
      <c r="D37" s="238"/>
      <c r="E37" s="238"/>
      <c r="F37" s="238"/>
      <c r="G37" s="238"/>
      <c r="H37" s="239"/>
      <c r="I37" s="4">
        <v>141</v>
      </c>
      <c r="J37" s="151">
        <v>1243024</v>
      </c>
      <c r="K37" s="151">
        <v>310667</v>
      </c>
      <c r="L37" s="151">
        <v>1362155</v>
      </c>
      <c r="M37" s="151">
        <v>316857</v>
      </c>
    </row>
    <row r="38" spans="1:13" x14ac:dyDescent="0.2">
      <c r="A38" s="237" t="s">
        <v>125</v>
      </c>
      <c r="B38" s="238"/>
      <c r="C38" s="238"/>
      <c r="D38" s="238"/>
      <c r="E38" s="238"/>
      <c r="F38" s="238"/>
      <c r="G38" s="238"/>
      <c r="H38" s="239"/>
      <c r="I38" s="4">
        <v>142</v>
      </c>
      <c r="J38" s="12">
        <v>0</v>
      </c>
      <c r="K38" s="12">
        <v>0</v>
      </c>
      <c r="L38" s="12">
        <v>0</v>
      </c>
      <c r="M38" s="12">
        <v>0</v>
      </c>
    </row>
    <row r="39" spans="1:13" x14ac:dyDescent="0.2">
      <c r="A39" s="237" t="s">
        <v>126</v>
      </c>
      <c r="B39" s="238"/>
      <c r="C39" s="238"/>
      <c r="D39" s="238"/>
      <c r="E39" s="238"/>
      <c r="F39" s="238"/>
      <c r="G39" s="238"/>
      <c r="H39" s="239"/>
      <c r="I39" s="4">
        <v>143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2">
      <c r="A40" s="237" t="s">
        <v>127</v>
      </c>
      <c r="B40" s="238"/>
      <c r="C40" s="238"/>
      <c r="D40" s="238"/>
      <c r="E40" s="238"/>
      <c r="F40" s="238"/>
      <c r="G40" s="238"/>
      <c r="H40" s="239"/>
      <c r="I40" s="4">
        <v>144</v>
      </c>
      <c r="J40" s="12">
        <v>0</v>
      </c>
      <c r="K40" s="12">
        <v>0</v>
      </c>
      <c r="L40" s="12">
        <v>0</v>
      </c>
      <c r="M40" s="12">
        <v>0</v>
      </c>
    </row>
    <row r="41" spans="1:13" x14ac:dyDescent="0.2">
      <c r="A41" s="237" t="s">
        <v>128</v>
      </c>
      <c r="B41" s="238"/>
      <c r="C41" s="238"/>
      <c r="D41" s="238"/>
      <c r="E41" s="238"/>
      <c r="F41" s="238"/>
      <c r="G41" s="238"/>
      <c r="H41" s="239"/>
      <c r="I41" s="4">
        <v>145</v>
      </c>
      <c r="J41" s="12">
        <v>0</v>
      </c>
      <c r="K41" s="12">
        <v>0</v>
      </c>
      <c r="L41" s="12">
        <v>0</v>
      </c>
      <c r="M41" s="12">
        <v>0</v>
      </c>
    </row>
    <row r="42" spans="1:13" x14ac:dyDescent="0.2">
      <c r="A42" s="237" t="s">
        <v>294</v>
      </c>
      <c r="B42" s="238"/>
      <c r="C42" s="238"/>
      <c r="D42" s="238"/>
      <c r="E42" s="238"/>
      <c r="F42" s="238"/>
      <c r="G42" s="238"/>
      <c r="H42" s="239"/>
      <c r="I42" s="4">
        <v>146</v>
      </c>
      <c r="J42" s="11">
        <f>J7+J27+J38+J40</f>
        <v>178917878</v>
      </c>
      <c r="K42" s="11">
        <f>K7+K27+K38+K40</f>
        <v>60381275</v>
      </c>
      <c r="L42" s="11">
        <f>L7+L27+L38+L40</f>
        <v>179802846</v>
      </c>
      <c r="M42" s="11">
        <f>M7+M27+M38+M40</f>
        <v>41748545</v>
      </c>
    </row>
    <row r="43" spans="1:13" x14ac:dyDescent="0.2">
      <c r="A43" s="237" t="s">
        <v>295</v>
      </c>
      <c r="B43" s="238"/>
      <c r="C43" s="238"/>
      <c r="D43" s="238"/>
      <c r="E43" s="238"/>
      <c r="F43" s="238"/>
      <c r="G43" s="238"/>
      <c r="H43" s="239"/>
      <c r="I43" s="4">
        <v>147</v>
      </c>
      <c r="J43" s="11">
        <f>J10+J33+J39+J41</f>
        <v>177832040</v>
      </c>
      <c r="K43" s="11">
        <f>K10+K33+K39+K41</f>
        <v>51818482</v>
      </c>
      <c r="L43" s="11">
        <f>L10+L33+L39+L41</f>
        <v>179086220</v>
      </c>
      <c r="M43" s="11">
        <f>M10+M33+M39+M41</f>
        <v>45116448</v>
      </c>
    </row>
    <row r="44" spans="1:13" x14ac:dyDescent="0.2">
      <c r="A44" s="237" t="s">
        <v>129</v>
      </c>
      <c r="B44" s="238"/>
      <c r="C44" s="238"/>
      <c r="D44" s="238"/>
      <c r="E44" s="238"/>
      <c r="F44" s="238"/>
      <c r="G44" s="238"/>
      <c r="H44" s="239"/>
      <c r="I44" s="4">
        <v>148</v>
      </c>
      <c r="J44" s="11">
        <f>J42-J43</f>
        <v>1085838</v>
      </c>
      <c r="K44" s="11">
        <f>K42-K43</f>
        <v>8562793</v>
      </c>
      <c r="L44" s="11">
        <f>L42-L43</f>
        <v>716626</v>
      </c>
      <c r="M44" s="11">
        <f>M42-M43</f>
        <v>-3367903</v>
      </c>
    </row>
    <row r="45" spans="1:13" x14ac:dyDescent="0.2">
      <c r="A45" s="240" t="s">
        <v>130</v>
      </c>
      <c r="B45" s="241"/>
      <c r="C45" s="241"/>
      <c r="D45" s="241"/>
      <c r="E45" s="241"/>
      <c r="F45" s="241"/>
      <c r="G45" s="241"/>
      <c r="H45" s="242"/>
      <c r="I45" s="4">
        <v>149</v>
      </c>
      <c r="J45" s="11">
        <f>IF(J42&gt;J43,J42-J43,0)</f>
        <v>1085838</v>
      </c>
      <c r="K45" s="11">
        <f>IF(K42&gt;K43,K42-K43,0)</f>
        <v>8562793</v>
      </c>
      <c r="L45" s="11">
        <f>IF(L42&gt;L43,L42-L43,0)</f>
        <v>716626</v>
      </c>
      <c r="M45" s="11">
        <f>IF(M42&gt;M43,M42-M43,0)</f>
        <v>0</v>
      </c>
    </row>
    <row r="46" spans="1:13" x14ac:dyDescent="0.2">
      <c r="A46" s="240" t="s">
        <v>131</v>
      </c>
      <c r="B46" s="241"/>
      <c r="C46" s="241"/>
      <c r="D46" s="241"/>
      <c r="E46" s="241"/>
      <c r="F46" s="241"/>
      <c r="G46" s="241"/>
      <c r="H46" s="242"/>
      <c r="I46" s="4">
        <v>150</v>
      </c>
      <c r="J46" s="11">
        <f>IF(J43&gt;J42,J43-J42,0)</f>
        <v>0</v>
      </c>
      <c r="K46" s="11">
        <f>IF(K43&gt;K42,K43-K42,0)</f>
        <v>0</v>
      </c>
      <c r="L46" s="11">
        <f>IF(L43&gt;L42,L43-L42,0)</f>
        <v>0</v>
      </c>
      <c r="M46" s="11">
        <f>IF(M43&gt;M42,M43-M42,0)</f>
        <v>3367903</v>
      </c>
    </row>
    <row r="47" spans="1:13" x14ac:dyDescent="0.2">
      <c r="A47" s="237" t="s">
        <v>132</v>
      </c>
      <c r="B47" s="238"/>
      <c r="C47" s="238"/>
      <c r="D47" s="238"/>
      <c r="E47" s="238"/>
      <c r="F47" s="238"/>
      <c r="G47" s="238"/>
      <c r="H47" s="239"/>
      <c r="I47" s="4">
        <v>151</v>
      </c>
      <c r="J47" s="152">
        <v>842857</v>
      </c>
      <c r="K47" s="152">
        <v>842857</v>
      </c>
      <c r="L47" s="152">
        <v>92761</v>
      </c>
      <c r="M47" s="152">
        <v>0</v>
      </c>
    </row>
    <row r="48" spans="1:13" x14ac:dyDescent="0.2">
      <c r="A48" s="237" t="s">
        <v>133</v>
      </c>
      <c r="B48" s="238"/>
      <c r="C48" s="238"/>
      <c r="D48" s="238"/>
      <c r="E48" s="238"/>
      <c r="F48" s="238"/>
      <c r="G48" s="238"/>
      <c r="H48" s="239"/>
      <c r="I48" s="4">
        <v>152</v>
      </c>
      <c r="J48" s="11">
        <f>J44-J47</f>
        <v>242981</v>
      </c>
      <c r="K48" s="11">
        <f>K44-K47</f>
        <v>7719936</v>
      </c>
      <c r="L48" s="11">
        <f>L44-L47</f>
        <v>623865</v>
      </c>
      <c r="M48" s="11">
        <f>M44-M47</f>
        <v>-3367903</v>
      </c>
    </row>
    <row r="49" spans="1:13" x14ac:dyDescent="0.2">
      <c r="A49" s="240" t="s">
        <v>134</v>
      </c>
      <c r="B49" s="241"/>
      <c r="C49" s="241"/>
      <c r="D49" s="241"/>
      <c r="E49" s="241"/>
      <c r="F49" s="241"/>
      <c r="G49" s="241"/>
      <c r="H49" s="242"/>
      <c r="I49" s="4">
        <v>153</v>
      </c>
      <c r="J49" s="11">
        <f>IF(J48&gt;0,J48,0)</f>
        <v>242981</v>
      </c>
      <c r="K49" s="11">
        <f>IF(K48&gt;0,K48,0)</f>
        <v>7719936</v>
      </c>
      <c r="L49" s="11">
        <f>IF(L48&gt;0,L48,0)</f>
        <v>623865</v>
      </c>
      <c r="M49" s="11">
        <f>IF(M48&gt;0,M48,0)</f>
        <v>0</v>
      </c>
    </row>
    <row r="50" spans="1:13" ht="12" customHeight="1" x14ac:dyDescent="0.2">
      <c r="A50" s="274" t="s">
        <v>135</v>
      </c>
      <c r="B50" s="275"/>
      <c r="C50" s="275"/>
      <c r="D50" s="275"/>
      <c r="E50" s="275"/>
      <c r="F50" s="275"/>
      <c r="G50" s="275"/>
      <c r="H50" s="276"/>
      <c r="I50" s="5">
        <v>154</v>
      </c>
      <c r="J50" s="38">
        <f>IF(J48&lt;0,-J48,0)</f>
        <v>0</v>
      </c>
      <c r="K50" s="38">
        <f>IF(K48&lt;0,-K48,0)</f>
        <v>0</v>
      </c>
      <c r="L50" s="38">
        <f>IF(L48&lt;0,-L48,0)</f>
        <v>0</v>
      </c>
      <c r="M50" s="38">
        <f>IF(M48&lt;0,-M48,0)</f>
        <v>3367903</v>
      </c>
    </row>
    <row r="51" spans="1:13" ht="12" customHeight="1" x14ac:dyDescent="0.2">
      <c r="A51" s="40"/>
      <c r="B51" s="40"/>
      <c r="C51" s="40"/>
      <c r="D51" s="40"/>
      <c r="E51" s="40"/>
      <c r="F51" s="40"/>
      <c r="G51" s="40"/>
      <c r="H51" s="40"/>
      <c r="I51" s="41"/>
      <c r="J51" s="39"/>
      <c r="K51" s="39"/>
      <c r="L51" s="39"/>
      <c r="M51" s="39"/>
    </row>
    <row r="52" spans="1:13" x14ac:dyDescent="0.2">
      <c r="A52" s="231" t="s">
        <v>136</v>
      </c>
      <c r="B52" s="277"/>
      <c r="C52" s="277"/>
      <c r="D52" s="277"/>
      <c r="E52" s="277"/>
      <c r="F52" s="277"/>
      <c r="G52" s="277"/>
      <c r="H52" s="277"/>
      <c r="I52" s="278"/>
      <c r="J52" s="278"/>
      <c r="K52" s="278"/>
      <c r="L52" s="278"/>
      <c r="M52" s="279"/>
    </row>
    <row r="53" spans="1:13" x14ac:dyDescent="0.2">
      <c r="A53" s="234" t="s">
        <v>137</v>
      </c>
      <c r="B53" s="235"/>
      <c r="C53" s="235"/>
      <c r="D53" s="235"/>
      <c r="E53" s="235"/>
      <c r="F53" s="235"/>
      <c r="G53" s="235"/>
      <c r="H53" s="235"/>
      <c r="I53" s="280"/>
      <c r="J53" s="280"/>
      <c r="K53" s="280"/>
      <c r="L53" s="280"/>
      <c r="M53" s="281"/>
    </row>
    <row r="54" spans="1:13" x14ac:dyDescent="0.2">
      <c r="A54" s="282" t="s">
        <v>138</v>
      </c>
      <c r="B54" s="283"/>
      <c r="C54" s="283"/>
      <c r="D54" s="283"/>
      <c r="E54" s="283"/>
      <c r="F54" s="283"/>
      <c r="G54" s="283"/>
      <c r="H54" s="284"/>
      <c r="I54" s="4">
        <v>155</v>
      </c>
      <c r="J54" s="12">
        <v>0</v>
      </c>
      <c r="K54" s="12">
        <v>0</v>
      </c>
      <c r="L54" s="12">
        <v>0</v>
      </c>
      <c r="M54" s="12">
        <v>0</v>
      </c>
    </row>
    <row r="55" spans="1:13" x14ac:dyDescent="0.2">
      <c r="A55" s="282" t="s">
        <v>95</v>
      </c>
      <c r="B55" s="283"/>
      <c r="C55" s="283"/>
      <c r="D55" s="283"/>
      <c r="E55" s="283"/>
      <c r="F55" s="283"/>
      <c r="G55" s="283"/>
      <c r="H55" s="284"/>
      <c r="I55" s="4">
        <v>156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">
      <c r="A56" s="246" t="s">
        <v>139</v>
      </c>
      <c r="B56" s="254"/>
      <c r="C56" s="254"/>
      <c r="D56" s="254"/>
      <c r="E56" s="254"/>
      <c r="F56" s="254"/>
      <c r="G56" s="254"/>
      <c r="H56" s="254"/>
      <c r="I56" s="285"/>
      <c r="J56" s="285"/>
      <c r="K56" s="285"/>
      <c r="L56" s="285"/>
      <c r="M56" s="286"/>
    </row>
    <row r="57" spans="1:13" x14ac:dyDescent="0.2">
      <c r="A57" s="234" t="s">
        <v>140</v>
      </c>
      <c r="B57" s="235"/>
      <c r="C57" s="235"/>
      <c r="D57" s="235"/>
      <c r="E57" s="235"/>
      <c r="F57" s="235"/>
      <c r="G57" s="235"/>
      <c r="H57" s="236"/>
      <c r="I57" s="17">
        <v>157</v>
      </c>
      <c r="J57" s="153">
        <v>242981</v>
      </c>
      <c r="K57" s="153">
        <v>7719936</v>
      </c>
      <c r="L57" s="153">
        <v>623865</v>
      </c>
      <c r="M57" s="153">
        <v>-3367903</v>
      </c>
    </row>
    <row r="58" spans="1:13" x14ac:dyDescent="0.2">
      <c r="A58" s="237" t="s">
        <v>279</v>
      </c>
      <c r="B58" s="238"/>
      <c r="C58" s="238"/>
      <c r="D58" s="238"/>
      <c r="E58" s="238"/>
      <c r="F58" s="238"/>
      <c r="G58" s="238"/>
      <c r="H58" s="239"/>
      <c r="I58" s="4">
        <v>158</v>
      </c>
      <c r="J58" s="11">
        <f>SUM(J59:J65)</f>
        <v>9534</v>
      </c>
      <c r="K58" s="11">
        <f>SUM(K59:K65)</f>
        <v>9534</v>
      </c>
      <c r="L58" s="11">
        <f>SUM(L59:L65)</f>
        <v>54959</v>
      </c>
      <c r="M58" s="11">
        <f>SUM(M59:M65)</f>
        <v>54959</v>
      </c>
    </row>
    <row r="59" spans="1:13" x14ac:dyDescent="0.2">
      <c r="A59" s="237" t="s">
        <v>141</v>
      </c>
      <c r="B59" s="238"/>
      <c r="C59" s="238"/>
      <c r="D59" s="238"/>
      <c r="E59" s="238"/>
      <c r="F59" s="238"/>
      <c r="G59" s="238"/>
      <c r="H59" s="239"/>
      <c r="I59" s="4">
        <v>159</v>
      </c>
      <c r="J59" s="154">
        <v>0</v>
      </c>
      <c r="K59" s="154">
        <v>0</v>
      </c>
      <c r="L59" s="154">
        <v>0</v>
      </c>
      <c r="M59" s="154">
        <v>0</v>
      </c>
    </row>
    <row r="60" spans="1:13" ht="24" customHeight="1" x14ac:dyDescent="0.2">
      <c r="A60" s="237" t="s">
        <v>142</v>
      </c>
      <c r="B60" s="238"/>
      <c r="C60" s="238"/>
      <c r="D60" s="238"/>
      <c r="E60" s="238"/>
      <c r="F60" s="238"/>
      <c r="G60" s="238"/>
      <c r="H60" s="239"/>
      <c r="I60" s="4">
        <v>160</v>
      </c>
      <c r="J60" s="154">
        <v>0</v>
      </c>
      <c r="K60" s="154">
        <v>0</v>
      </c>
      <c r="L60" s="154">
        <v>0</v>
      </c>
      <c r="M60" s="154">
        <v>0</v>
      </c>
    </row>
    <row r="61" spans="1:13" x14ac:dyDescent="0.2">
      <c r="A61" s="237" t="s">
        <v>143</v>
      </c>
      <c r="B61" s="238"/>
      <c r="C61" s="238"/>
      <c r="D61" s="238"/>
      <c r="E61" s="238"/>
      <c r="F61" s="238"/>
      <c r="G61" s="238"/>
      <c r="H61" s="239"/>
      <c r="I61" s="4">
        <v>161</v>
      </c>
      <c r="J61" s="155">
        <v>9534</v>
      </c>
      <c r="K61" s="155">
        <v>9534</v>
      </c>
      <c r="L61" s="155">
        <v>54959</v>
      </c>
      <c r="M61" s="155">
        <v>54959</v>
      </c>
    </row>
    <row r="62" spans="1:13" x14ac:dyDescent="0.2">
      <c r="A62" s="237" t="s">
        <v>144</v>
      </c>
      <c r="B62" s="238"/>
      <c r="C62" s="238"/>
      <c r="D62" s="238"/>
      <c r="E62" s="238"/>
      <c r="F62" s="238"/>
      <c r="G62" s="238"/>
      <c r="H62" s="239"/>
      <c r="I62" s="4">
        <v>162</v>
      </c>
      <c r="J62" s="154">
        <v>0</v>
      </c>
      <c r="K62" s="154">
        <v>0</v>
      </c>
      <c r="L62" s="154">
        <v>0</v>
      </c>
      <c r="M62" s="154">
        <v>0</v>
      </c>
    </row>
    <row r="63" spans="1:13" x14ac:dyDescent="0.2">
      <c r="A63" s="237" t="s">
        <v>145</v>
      </c>
      <c r="B63" s="238"/>
      <c r="C63" s="238"/>
      <c r="D63" s="238"/>
      <c r="E63" s="238"/>
      <c r="F63" s="238"/>
      <c r="G63" s="238"/>
      <c r="H63" s="239"/>
      <c r="I63" s="4">
        <v>163</v>
      </c>
      <c r="J63" s="154">
        <v>0</v>
      </c>
      <c r="K63" s="154">
        <v>0</v>
      </c>
      <c r="L63" s="154">
        <v>0</v>
      </c>
      <c r="M63" s="154">
        <v>0</v>
      </c>
    </row>
    <row r="64" spans="1:13" x14ac:dyDescent="0.2">
      <c r="A64" s="237" t="s">
        <v>146</v>
      </c>
      <c r="B64" s="238"/>
      <c r="C64" s="238"/>
      <c r="D64" s="238"/>
      <c r="E64" s="238"/>
      <c r="F64" s="238"/>
      <c r="G64" s="238"/>
      <c r="H64" s="239"/>
      <c r="I64" s="4">
        <v>164</v>
      </c>
      <c r="J64" s="154">
        <v>0</v>
      </c>
      <c r="K64" s="154">
        <v>0</v>
      </c>
      <c r="L64" s="154">
        <v>0</v>
      </c>
      <c r="M64" s="154">
        <v>0</v>
      </c>
    </row>
    <row r="65" spans="1:13" x14ac:dyDescent="0.2">
      <c r="A65" s="237" t="s">
        <v>147</v>
      </c>
      <c r="B65" s="238"/>
      <c r="C65" s="238"/>
      <c r="D65" s="238"/>
      <c r="E65" s="238"/>
      <c r="F65" s="238"/>
      <c r="G65" s="238"/>
      <c r="H65" s="239"/>
      <c r="I65" s="4">
        <v>165</v>
      </c>
      <c r="J65" s="154">
        <v>0</v>
      </c>
      <c r="K65" s="154">
        <v>0</v>
      </c>
      <c r="L65" s="154">
        <v>0</v>
      </c>
      <c r="M65" s="154">
        <v>0</v>
      </c>
    </row>
    <row r="66" spans="1:13" x14ac:dyDescent="0.2">
      <c r="A66" s="237" t="s">
        <v>148</v>
      </c>
      <c r="B66" s="238"/>
      <c r="C66" s="238"/>
      <c r="D66" s="238"/>
      <c r="E66" s="238"/>
      <c r="F66" s="238"/>
      <c r="G66" s="238"/>
      <c r="H66" s="239"/>
      <c r="I66" s="4">
        <v>166</v>
      </c>
      <c r="J66" s="154">
        <v>-892563</v>
      </c>
      <c r="K66" s="154">
        <v>-892563</v>
      </c>
      <c r="L66" s="154">
        <v>11132</v>
      </c>
      <c r="M66" s="154">
        <v>11132</v>
      </c>
    </row>
    <row r="67" spans="1:13" x14ac:dyDescent="0.2">
      <c r="A67" s="237" t="s">
        <v>149</v>
      </c>
      <c r="B67" s="238"/>
      <c r="C67" s="238"/>
      <c r="D67" s="238"/>
      <c r="E67" s="238"/>
      <c r="F67" s="238"/>
      <c r="G67" s="238"/>
      <c r="H67" s="239"/>
      <c r="I67" s="4">
        <v>167</v>
      </c>
      <c r="J67" s="11">
        <f>J58-J66</f>
        <v>902097</v>
      </c>
      <c r="K67" s="11">
        <f>K58-K66</f>
        <v>902097</v>
      </c>
      <c r="L67" s="11">
        <f>L58-L66</f>
        <v>43827</v>
      </c>
      <c r="M67" s="11">
        <f>M58-M66</f>
        <v>43827</v>
      </c>
    </row>
    <row r="68" spans="1:13" x14ac:dyDescent="0.2">
      <c r="A68" s="237" t="s">
        <v>150</v>
      </c>
      <c r="B68" s="238"/>
      <c r="C68" s="238"/>
      <c r="D68" s="238"/>
      <c r="E68" s="238"/>
      <c r="F68" s="238"/>
      <c r="G68" s="238"/>
      <c r="H68" s="239"/>
      <c r="I68" s="4">
        <v>168</v>
      </c>
      <c r="J68" s="15">
        <f>J57+J67</f>
        <v>1145078</v>
      </c>
      <c r="K68" s="15">
        <f>K57+K67</f>
        <v>8622033</v>
      </c>
      <c r="L68" s="15">
        <f>L57+L67</f>
        <v>667692</v>
      </c>
      <c r="M68" s="15">
        <f>M57+M67</f>
        <v>-3324076</v>
      </c>
    </row>
    <row r="69" spans="1:13" ht="27.75" customHeight="1" x14ac:dyDescent="0.2">
      <c r="A69" s="246" t="s">
        <v>151</v>
      </c>
      <c r="B69" s="254"/>
      <c r="C69" s="254"/>
      <c r="D69" s="254"/>
      <c r="E69" s="254"/>
      <c r="F69" s="254"/>
      <c r="G69" s="254"/>
      <c r="H69" s="254"/>
      <c r="I69" s="285"/>
      <c r="J69" s="285"/>
      <c r="K69" s="285"/>
      <c r="L69" s="285"/>
      <c r="M69" s="286"/>
    </row>
    <row r="70" spans="1:13" x14ac:dyDescent="0.2">
      <c r="A70" s="234" t="s">
        <v>152</v>
      </c>
      <c r="B70" s="235"/>
      <c r="C70" s="235"/>
      <c r="D70" s="235"/>
      <c r="E70" s="235"/>
      <c r="F70" s="235"/>
      <c r="G70" s="235"/>
      <c r="H70" s="235"/>
      <c r="I70" s="280"/>
      <c r="J70" s="280"/>
      <c r="K70" s="280"/>
      <c r="L70" s="280"/>
      <c r="M70" s="281"/>
    </row>
    <row r="71" spans="1:13" x14ac:dyDescent="0.2">
      <c r="A71" s="282" t="s">
        <v>138</v>
      </c>
      <c r="B71" s="283"/>
      <c r="C71" s="283"/>
      <c r="D71" s="283"/>
      <c r="E71" s="283"/>
      <c r="F71" s="283"/>
      <c r="G71" s="283"/>
      <c r="H71" s="284"/>
      <c r="I71" s="4">
        <v>169</v>
      </c>
      <c r="J71" s="12">
        <v>0</v>
      </c>
      <c r="K71" s="12">
        <v>0</v>
      </c>
      <c r="L71" s="12">
        <v>0</v>
      </c>
      <c r="M71" s="12">
        <v>0</v>
      </c>
    </row>
    <row r="72" spans="1:13" ht="13.5" customHeight="1" x14ac:dyDescent="0.2">
      <c r="A72" s="287" t="s">
        <v>95</v>
      </c>
      <c r="B72" s="288"/>
      <c r="C72" s="288"/>
      <c r="D72" s="288"/>
      <c r="E72" s="288"/>
      <c r="F72" s="288"/>
      <c r="G72" s="288"/>
      <c r="H72" s="289"/>
      <c r="I72" s="7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72:H72"/>
    <mergeCell ref="A66:H66"/>
    <mergeCell ref="A67:H67"/>
    <mergeCell ref="A68:H68"/>
    <mergeCell ref="A69:M69"/>
    <mergeCell ref="A70:M70"/>
    <mergeCell ref="A71:H71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9:H9"/>
    <mergeCell ref="A10:H10"/>
    <mergeCell ref="A11:H11"/>
    <mergeCell ref="A4:M4"/>
    <mergeCell ref="A5:H5"/>
    <mergeCell ref="A6:H6"/>
    <mergeCell ref="A7:H7"/>
    <mergeCell ref="A8:H8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71:M72 J54:M55 J58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42:M46 J27:M27 J33:M33 J22:M22">
      <formula1>0</formula1>
    </dataValidation>
    <dataValidation allowBlank="1" sqref="J28:M32 J34:M41 J8:M9 J13:M15 J17:M21 J23:M26 J57:M57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M47" sqref="M47"/>
    </sheetView>
  </sheetViews>
  <sheetFormatPr defaultRowHeight="12.75" x14ac:dyDescent="0.2"/>
  <cols>
    <col min="11" max="11" width="9.5703125" bestFit="1" customWidth="1"/>
  </cols>
  <sheetData>
    <row r="1" spans="1:11" ht="12.75" customHeight="1" x14ac:dyDescent="0.2">
      <c r="A1" s="296" t="s">
        <v>153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ht="12.75" customHeight="1" x14ac:dyDescent="0.2">
      <c r="A2" s="297" t="s">
        <v>304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x14ac:dyDescent="0.2">
      <c r="A3" s="20"/>
      <c r="B3" s="21"/>
      <c r="C3" s="21"/>
      <c r="D3" s="21"/>
      <c r="E3" s="21"/>
      <c r="F3" s="21"/>
      <c r="G3" s="21"/>
      <c r="H3" s="21"/>
      <c r="I3" s="21"/>
      <c r="J3" s="22"/>
      <c r="K3" s="3"/>
    </row>
    <row r="4" spans="1:11" x14ac:dyDescent="0.2">
      <c r="A4" s="224" t="s">
        <v>297</v>
      </c>
      <c r="B4" s="225"/>
      <c r="C4" s="225"/>
      <c r="D4" s="225"/>
      <c r="E4" s="225"/>
      <c r="F4" s="225"/>
      <c r="G4" s="225"/>
      <c r="H4" s="225"/>
      <c r="I4" s="225"/>
      <c r="J4" s="225"/>
      <c r="K4" s="226"/>
    </row>
    <row r="5" spans="1:11" ht="24.75" thickBot="1" x14ac:dyDescent="0.25">
      <c r="A5" s="290" t="s">
        <v>6</v>
      </c>
      <c r="B5" s="290"/>
      <c r="C5" s="290"/>
      <c r="D5" s="290"/>
      <c r="E5" s="290"/>
      <c r="F5" s="290"/>
      <c r="G5" s="290"/>
      <c r="H5" s="290"/>
      <c r="I5" s="47" t="s">
        <v>7</v>
      </c>
      <c r="J5" s="48" t="s">
        <v>98</v>
      </c>
      <c r="K5" s="48" t="s">
        <v>99</v>
      </c>
    </row>
    <row r="6" spans="1:11" x14ac:dyDescent="0.2">
      <c r="A6" s="291">
        <v>1</v>
      </c>
      <c r="B6" s="291"/>
      <c r="C6" s="291"/>
      <c r="D6" s="291"/>
      <c r="E6" s="291"/>
      <c r="F6" s="291"/>
      <c r="G6" s="291"/>
      <c r="H6" s="291"/>
      <c r="I6" s="49">
        <v>2</v>
      </c>
      <c r="J6" s="50" t="s">
        <v>4</v>
      </c>
      <c r="K6" s="50" t="s">
        <v>5</v>
      </c>
    </row>
    <row r="7" spans="1:11" x14ac:dyDescent="0.2">
      <c r="A7" s="292" t="s">
        <v>154</v>
      </c>
      <c r="B7" s="293"/>
      <c r="C7" s="293"/>
      <c r="D7" s="293"/>
      <c r="E7" s="293"/>
      <c r="F7" s="293"/>
      <c r="G7" s="293"/>
      <c r="H7" s="293"/>
      <c r="I7" s="294"/>
      <c r="J7" s="294"/>
      <c r="K7" s="295"/>
    </row>
    <row r="8" spans="1:11" x14ac:dyDescent="0.2">
      <c r="A8" s="220" t="s">
        <v>155</v>
      </c>
      <c r="B8" s="221"/>
      <c r="C8" s="221"/>
      <c r="D8" s="221"/>
      <c r="E8" s="221"/>
      <c r="F8" s="221"/>
      <c r="G8" s="221"/>
      <c r="H8" s="221"/>
      <c r="I8" s="4">
        <v>1</v>
      </c>
      <c r="J8" s="157">
        <v>1085838</v>
      </c>
      <c r="K8" s="157">
        <v>716626</v>
      </c>
    </row>
    <row r="9" spans="1:11" x14ac:dyDescent="0.2">
      <c r="A9" s="220" t="s">
        <v>156</v>
      </c>
      <c r="B9" s="221"/>
      <c r="C9" s="221"/>
      <c r="D9" s="221"/>
      <c r="E9" s="221"/>
      <c r="F9" s="221"/>
      <c r="G9" s="221"/>
      <c r="H9" s="221"/>
      <c r="I9" s="4">
        <v>2</v>
      </c>
      <c r="J9" s="157">
        <v>10530394</v>
      </c>
      <c r="K9" s="157">
        <v>9767498</v>
      </c>
    </row>
    <row r="10" spans="1:11" x14ac:dyDescent="0.2">
      <c r="A10" s="220" t="s">
        <v>157</v>
      </c>
      <c r="B10" s="221"/>
      <c r="C10" s="221"/>
      <c r="D10" s="221"/>
      <c r="E10" s="221"/>
      <c r="F10" s="221"/>
      <c r="G10" s="221"/>
      <c r="H10" s="221"/>
      <c r="I10" s="4">
        <v>3</v>
      </c>
      <c r="J10" s="156">
        <v>4344723</v>
      </c>
      <c r="K10" s="156">
        <v>0</v>
      </c>
    </row>
    <row r="11" spans="1:11" x14ac:dyDescent="0.2">
      <c r="A11" s="220" t="s">
        <v>158</v>
      </c>
      <c r="B11" s="221"/>
      <c r="C11" s="221"/>
      <c r="D11" s="221"/>
      <c r="E11" s="221"/>
      <c r="F11" s="221"/>
      <c r="G11" s="221"/>
      <c r="H11" s="221"/>
      <c r="I11" s="4">
        <v>4</v>
      </c>
      <c r="J11" s="156">
        <v>0</v>
      </c>
      <c r="K11" s="156">
        <v>14372515</v>
      </c>
    </row>
    <row r="12" spans="1:11" x14ac:dyDescent="0.2">
      <c r="A12" s="220" t="s">
        <v>159</v>
      </c>
      <c r="B12" s="221"/>
      <c r="C12" s="221"/>
      <c r="D12" s="221"/>
      <c r="E12" s="221"/>
      <c r="F12" s="221"/>
      <c r="G12" s="221"/>
      <c r="H12" s="221"/>
      <c r="I12" s="4">
        <v>5</v>
      </c>
      <c r="J12" s="156">
        <v>161645</v>
      </c>
      <c r="K12" s="156">
        <v>173333</v>
      </c>
    </row>
    <row r="13" spans="1:11" x14ac:dyDescent="0.2">
      <c r="A13" s="220" t="s">
        <v>160</v>
      </c>
      <c r="B13" s="221"/>
      <c r="C13" s="221"/>
      <c r="D13" s="221"/>
      <c r="E13" s="221"/>
      <c r="F13" s="221"/>
      <c r="G13" s="221"/>
      <c r="H13" s="221"/>
      <c r="I13" s="4">
        <v>6</v>
      </c>
      <c r="J13" s="156">
        <v>0</v>
      </c>
      <c r="K13" s="156">
        <v>0</v>
      </c>
    </row>
    <row r="14" spans="1:11" x14ac:dyDescent="0.2">
      <c r="A14" s="237" t="s">
        <v>280</v>
      </c>
      <c r="B14" s="238"/>
      <c r="C14" s="238"/>
      <c r="D14" s="238"/>
      <c r="E14" s="238"/>
      <c r="F14" s="238"/>
      <c r="G14" s="238"/>
      <c r="H14" s="238"/>
      <c r="I14" s="4">
        <v>7</v>
      </c>
      <c r="J14" s="8">
        <f>SUM(J8:J13)</f>
        <v>16122600</v>
      </c>
      <c r="K14" s="11">
        <f>SUM(K8:K13)</f>
        <v>25029972</v>
      </c>
    </row>
    <row r="15" spans="1:11" x14ac:dyDescent="0.2">
      <c r="A15" s="220" t="s">
        <v>161</v>
      </c>
      <c r="B15" s="221"/>
      <c r="C15" s="221"/>
      <c r="D15" s="221"/>
      <c r="E15" s="221"/>
      <c r="F15" s="221"/>
      <c r="G15" s="221"/>
      <c r="H15" s="221"/>
      <c r="I15" s="4">
        <v>8</v>
      </c>
      <c r="J15" s="159">
        <v>0</v>
      </c>
      <c r="K15" s="159">
        <v>3551563</v>
      </c>
    </row>
    <row r="16" spans="1:11" x14ac:dyDescent="0.2">
      <c r="A16" s="220" t="s">
        <v>162</v>
      </c>
      <c r="B16" s="221"/>
      <c r="C16" s="221"/>
      <c r="D16" s="221"/>
      <c r="E16" s="221"/>
      <c r="F16" s="221"/>
      <c r="G16" s="221"/>
      <c r="H16" s="221"/>
      <c r="I16" s="4">
        <v>9</v>
      </c>
      <c r="J16" s="159">
        <v>11059367</v>
      </c>
      <c r="K16" s="159">
        <v>0</v>
      </c>
    </row>
    <row r="17" spans="1:11" x14ac:dyDescent="0.2">
      <c r="A17" s="220" t="s">
        <v>163</v>
      </c>
      <c r="B17" s="221"/>
      <c r="C17" s="221"/>
      <c r="D17" s="221"/>
      <c r="E17" s="221"/>
      <c r="F17" s="221"/>
      <c r="G17" s="221"/>
      <c r="H17" s="221"/>
      <c r="I17" s="4">
        <v>10</v>
      </c>
      <c r="J17" s="159">
        <v>0</v>
      </c>
      <c r="K17" s="159">
        <v>0</v>
      </c>
    </row>
    <row r="18" spans="1:11" x14ac:dyDescent="0.2">
      <c r="A18" s="220" t="s">
        <v>164</v>
      </c>
      <c r="B18" s="221"/>
      <c r="C18" s="221"/>
      <c r="D18" s="221"/>
      <c r="E18" s="221"/>
      <c r="F18" s="221"/>
      <c r="G18" s="221"/>
      <c r="H18" s="221"/>
      <c r="I18" s="4">
        <v>11</v>
      </c>
      <c r="J18" s="158">
        <v>11963971</v>
      </c>
      <c r="K18" s="158">
        <v>3595047</v>
      </c>
    </row>
    <row r="19" spans="1:11" x14ac:dyDescent="0.2">
      <c r="A19" s="237" t="s">
        <v>281</v>
      </c>
      <c r="B19" s="238"/>
      <c r="C19" s="238"/>
      <c r="D19" s="238"/>
      <c r="E19" s="238"/>
      <c r="F19" s="238"/>
      <c r="G19" s="238"/>
      <c r="H19" s="238"/>
      <c r="I19" s="4">
        <v>12</v>
      </c>
      <c r="J19" s="8">
        <f>SUM(J15:J18)</f>
        <v>23023338</v>
      </c>
      <c r="K19" s="11">
        <f>SUM(K15:K18)</f>
        <v>7146610</v>
      </c>
    </row>
    <row r="20" spans="1:11" x14ac:dyDescent="0.2">
      <c r="A20" s="237" t="s">
        <v>165</v>
      </c>
      <c r="B20" s="238"/>
      <c r="C20" s="238"/>
      <c r="D20" s="238"/>
      <c r="E20" s="238"/>
      <c r="F20" s="238"/>
      <c r="G20" s="238"/>
      <c r="H20" s="238"/>
      <c r="I20" s="4">
        <v>13</v>
      </c>
      <c r="J20" s="8">
        <f>IF(J14&gt;J19,J14-J19,0)</f>
        <v>0</v>
      </c>
      <c r="K20" s="11">
        <f>IF(K14&gt;K19,K14-K19,0)</f>
        <v>17883362</v>
      </c>
    </row>
    <row r="21" spans="1:11" x14ac:dyDescent="0.2">
      <c r="A21" s="237" t="s">
        <v>166</v>
      </c>
      <c r="B21" s="238"/>
      <c r="C21" s="238"/>
      <c r="D21" s="238"/>
      <c r="E21" s="238"/>
      <c r="F21" s="238"/>
      <c r="G21" s="238"/>
      <c r="H21" s="238"/>
      <c r="I21" s="4">
        <v>14</v>
      </c>
      <c r="J21" s="8">
        <f>IF(J19&gt;J14,J19-J14,0)</f>
        <v>6900738</v>
      </c>
      <c r="K21" s="11">
        <f>IF(K19&gt;K14,K19-K14,0)</f>
        <v>0</v>
      </c>
    </row>
    <row r="22" spans="1:11" x14ac:dyDescent="0.2">
      <c r="A22" s="292" t="s">
        <v>167</v>
      </c>
      <c r="B22" s="293"/>
      <c r="C22" s="293"/>
      <c r="D22" s="293"/>
      <c r="E22" s="293"/>
      <c r="F22" s="293"/>
      <c r="G22" s="293"/>
      <c r="H22" s="293"/>
      <c r="I22" s="294"/>
      <c r="J22" s="294"/>
      <c r="K22" s="295"/>
    </row>
    <row r="23" spans="1:11" x14ac:dyDescent="0.2">
      <c r="A23" s="220" t="s">
        <v>168</v>
      </c>
      <c r="B23" s="221"/>
      <c r="C23" s="221"/>
      <c r="D23" s="221"/>
      <c r="E23" s="221"/>
      <c r="F23" s="221"/>
      <c r="G23" s="221"/>
      <c r="H23" s="221"/>
      <c r="I23" s="4">
        <v>15</v>
      </c>
      <c r="J23" s="160">
        <v>774701</v>
      </c>
      <c r="K23" s="160">
        <v>519745</v>
      </c>
    </row>
    <row r="24" spans="1:11" x14ac:dyDescent="0.2">
      <c r="A24" s="220" t="s">
        <v>169</v>
      </c>
      <c r="B24" s="221"/>
      <c r="C24" s="221"/>
      <c r="D24" s="221"/>
      <c r="E24" s="221"/>
      <c r="F24" s="221"/>
      <c r="G24" s="221"/>
      <c r="H24" s="221"/>
      <c r="I24" s="4">
        <v>16</v>
      </c>
      <c r="J24" s="160">
        <v>0</v>
      </c>
      <c r="K24" s="160">
        <v>0</v>
      </c>
    </row>
    <row r="25" spans="1:11" x14ac:dyDescent="0.2">
      <c r="A25" s="220" t="s">
        <v>170</v>
      </c>
      <c r="B25" s="221"/>
      <c r="C25" s="221"/>
      <c r="D25" s="221"/>
      <c r="E25" s="221"/>
      <c r="F25" s="221"/>
      <c r="G25" s="221"/>
      <c r="H25" s="221"/>
      <c r="I25" s="4">
        <v>17</v>
      </c>
      <c r="J25" s="160">
        <v>3829437</v>
      </c>
      <c r="K25" s="160">
        <v>1913031</v>
      </c>
    </row>
    <row r="26" spans="1:11" x14ac:dyDescent="0.2">
      <c r="A26" s="220" t="s">
        <v>171</v>
      </c>
      <c r="B26" s="221"/>
      <c r="C26" s="221"/>
      <c r="D26" s="221"/>
      <c r="E26" s="221"/>
      <c r="F26" s="221"/>
      <c r="G26" s="221"/>
      <c r="H26" s="221"/>
      <c r="I26" s="4">
        <v>18</v>
      </c>
      <c r="J26" s="160">
        <v>8396</v>
      </c>
      <c r="K26" s="160">
        <v>6537330</v>
      </c>
    </row>
    <row r="27" spans="1:11" x14ac:dyDescent="0.2">
      <c r="A27" s="220" t="s">
        <v>172</v>
      </c>
      <c r="B27" s="221"/>
      <c r="C27" s="221"/>
      <c r="D27" s="221"/>
      <c r="E27" s="221"/>
      <c r="F27" s="221"/>
      <c r="G27" s="221"/>
      <c r="H27" s="221"/>
      <c r="I27" s="4">
        <v>19</v>
      </c>
      <c r="J27" s="160">
        <v>3290630</v>
      </c>
      <c r="K27" s="160">
        <v>2982908</v>
      </c>
    </row>
    <row r="28" spans="1:11" x14ac:dyDescent="0.2">
      <c r="A28" s="237" t="s">
        <v>282</v>
      </c>
      <c r="B28" s="238"/>
      <c r="C28" s="238"/>
      <c r="D28" s="238"/>
      <c r="E28" s="238"/>
      <c r="F28" s="238"/>
      <c r="G28" s="238"/>
      <c r="H28" s="238"/>
      <c r="I28" s="4">
        <v>20</v>
      </c>
      <c r="J28" s="8">
        <f>SUM(J23:J27)</f>
        <v>7903164</v>
      </c>
      <c r="K28" s="11">
        <f>SUM(K23:K27)</f>
        <v>11953014</v>
      </c>
    </row>
    <row r="29" spans="1:11" x14ac:dyDescent="0.2">
      <c r="A29" s="220" t="s">
        <v>173</v>
      </c>
      <c r="B29" s="221"/>
      <c r="C29" s="221"/>
      <c r="D29" s="221"/>
      <c r="E29" s="221"/>
      <c r="F29" s="221"/>
      <c r="G29" s="221"/>
      <c r="H29" s="221"/>
      <c r="I29" s="4">
        <v>21</v>
      </c>
      <c r="J29" s="162">
        <v>46448595</v>
      </c>
      <c r="K29" s="162">
        <v>125564488</v>
      </c>
    </row>
    <row r="30" spans="1:11" x14ac:dyDescent="0.2">
      <c r="A30" s="220" t="s">
        <v>174</v>
      </c>
      <c r="B30" s="221"/>
      <c r="C30" s="221"/>
      <c r="D30" s="221"/>
      <c r="E30" s="221"/>
      <c r="F30" s="221"/>
      <c r="G30" s="221"/>
      <c r="H30" s="221"/>
      <c r="I30" s="4">
        <v>22</v>
      </c>
      <c r="J30" s="161">
        <v>0</v>
      </c>
      <c r="K30" s="161">
        <v>0</v>
      </c>
    </row>
    <row r="31" spans="1:11" x14ac:dyDescent="0.2">
      <c r="A31" s="220" t="s">
        <v>175</v>
      </c>
      <c r="B31" s="221"/>
      <c r="C31" s="221"/>
      <c r="D31" s="221"/>
      <c r="E31" s="221"/>
      <c r="F31" s="221"/>
      <c r="G31" s="221"/>
      <c r="H31" s="221"/>
      <c r="I31" s="4">
        <v>23</v>
      </c>
      <c r="J31" s="161">
        <v>0</v>
      </c>
      <c r="K31" s="161">
        <v>0</v>
      </c>
    </row>
    <row r="32" spans="1:11" x14ac:dyDescent="0.2">
      <c r="A32" s="237" t="s">
        <v>283</v>
      </c>
      <c r="B32" s="238"/>
      <c r="C32" s="238"/>
      <c r="D32" s="238"/>
      <c r="E32" s="238"/>
      <c r="F32" s="238"/>
      <c r="G32" s="238"/>
      <c r="H32" s="238"/>
      <c r="I32" s="4">
        <v>24</v>
      </c>
      <c r="J32" s="8">
        <f>SUM(J29:J31)</f>
        <v>46448595</v>
      </c>
      <c r="K32" s="11">
        <f>SUM(K29:K31)</f>
        <v>125564488</v>
      </c>
    </row>
    <row r="33" spans="1:11" x14ac:dyDescent="0.2">
      <c r="A33" s="237" t="s">
        <v>176</v>
      </c>
      <c r="B33" s="238"/>
      <c r="C33" s="238"/>
      <c r="D33" s="238"/>
      <c r="E33" s="238"/>
      <c r="F33" s="238"/>
      <c r="G33" s="238"/>
      <c r="H33" s="238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237" t="s">
        <v>177</v>
      </c>
      <c r="B34" s="238"/>
      <c r="C34" s="238"/>
      <c r="D34" s="238"/>
      <c r="E34" s="238"/>
      <c r="F34" s="238"/>
      <c r="G34" s="238"/>
      <c r="H34" s="238"/>
      <c r="I34" s="4">
        <v>26</v>
      </c>
      <c r="J34" s="8">
        <f>IF(J32&gt;J28,J32-J28,0)</f>
        <v>38545431</v>
      </c>
      <c r="K34" s="11">
        <f>IF(K32&gt;K28,K32-K28,0)</f>
        <v>113611474</v>
      </c>
    </row>
    <row r="35" spans="1:11" x14ac:dyDescent="0.2">
      <c r="A35" s="292" t="s">
        <v>178</v>
      </c>
      <c r="B35" s="293"/>
      <c r="C35" s="293"/>
      <c r="D35" s="293"/>
      <c r="E35" s="293"/>
      <c r="F35" s="293"/>
      <c r="G35" s="293"/>
      <c r="H35" s="293"/>
      <c r="I35" s="294"/>
      <c r="J35" s="294"/>
      <c r="K35" s="295"/>
    </row>
    <row r="36" spans="1:11" x14ac:dyDescent="0.2">
      <c r="A36" s="220" t="s">
        <v>179</v>
      </c>
      <c r="B36" s="221"/>
      <c r="C36" s="221"/>
      <c r="D36" s="221"/>
      <c r="E36" s="221"/>
      <c r="F36" s="221"/>
      <c r="G36" s="221"/>
      <c r="H36" s="221"/>
      <c r="I36" s="4">
        <v>27</v>
      </c>
      <c r="J36" s="163">
        <v>0</v>
      </c>
      <c r="K36" s="163">
        <v>0</v>
      </c>
    </row>
    <row r="37" spans="1:11" x14ac:dyDescent="0.2">
      <c r="A37" s="220" t="s">
        <v>180</v>
      </c>
      <c r="B37" s="221"/>
      <c r="C37" s="221"/>
      <c r="D37" s="221"/>
      <c r="E37" s="221"/>
      <c r="F37" s="221"/>
      <c r="G37" s="221"/>
      <c r="H37" s="221"/>
      <c r="I37" s="4">
        <v>28</v>
      </c>
      <c r="J37" s="164">
        <v>0</v>
      </c>
      <c r="K37" s="164">
        <v>0</v>
      </c>
    </row>
    <row r="38" spans="1:11" x14ac:dyDescent="0.2">
      <c r="A38" s="220" t="s">
        <v>181</v>
      </c>
      <c r="B38" s="221"/>
      <c r="C38" s="221"/>
      <c r="D38" s="221"/>
      <c r="E38" s="221"/>
      <c r="F38" s="221"/>
      <c r="G38" s="221"/>
      <c r="H38" s="221"/>
      <c r="I38" s="4">
        <v>29</v>
      </c>
      <c r="J38" s="163">
        <v>61071032</v>
      </c>
      <c r="K38" s="163">
        <v>111960565</v>
      </c>
    </row>
    <row r="39" spans="1:11" x14ac:dyDescent="0.2">
      <c r="A39" s="237" t="s">
        <v>284</v>
      </c>
      <c r="B39" s="238"/>
      <c r="C39" s="238"/>
      <c r="D39" s="238"/>
      <c r="E39" s="238"/>
      <c r="F39" s="238"/>
      <c r="G39" s="238"/>
      <c r="H39" s="238"/>
      <c r="I39" s="4">
        <v>30</v>
      </c>
      <c r="J39" s="8">
        <f>SUM(J36:J38)</f>
        <v>61071032</v>
      </c>
      <c r="K39" s="11">
        <f>SUM(K36:K38)</f>
        <v>111960565</v>
      </c>
    </row>
    <row r="40" spans="1:11" x14ac:dyDescent="0.2">
      <c r="A40" s="220" t="s">
        <v>182</v>
      </c>
      <c r="B40" s="221"/>
      <c r="C40" s="221"/>
      <c r="D40" s="221"/>
      <c r="E40" s="221"/>
      <c r="F40" s="221"/>
      <c r="G40" s="221"/>
      <c r="H40" s="221"/>
      <c r="I40" s="4">
        <v>31</v>
      </c>
      <c r="J40" s="166">
        <v>13208691</v>
      </c>
      <c r="K40" s="166">
        <v>16196320</v>
      </c>
    </row>
    <row r="41" spans="1:11" x14ac:dyDescent="0.2">
      <c r="A41" s="220" t="s">
        <v>183</v>
      </c>
      <c r="B41" s="221"/>
      <c r="C41" s="221"/>
      <c r="D41" s="221"/>
      <c r="E41" s="221"/>
      <c r="F41" s="221"/>
      <c r="G41" s="221"/>
      <c r="H41" s="221"/>
      <c r="I41" s="4">
        <v>32</v>
      </c>
      <c r="J41" s="166">
        <v>0</v>
      </c>
      <c r="K41" s="166">
        <v>0</v>
      </c>
    </row>
    <row r="42" spans="1:11" x14ac:dyDescent="0.2">
      <c r="A42" s="220" t="s">
        <v>184</v>
      </c>
      <c r="B42" s="221"/>
      <c r="C42" s="221"/>
      <c r="D42" s="221"/>
      <c r="E42" s="221"/>
      <c r="F42" s="221"/>
      <c r="G42" s="221"/>
      <c r="H42" s="221"/>
      <c r="I42" s="4">
        <v>33</v>
      </c>
      <c r="J42" s="166">
        <v>66985</v>
      </c>
      <c r="K42" s="166">
        <v>0</v>
      </c>
    </row>
    <row r="43" spans="1:11" x14ac:dyDescent="0.2">
      <c r="A43" s="220" t="s">
        <v>185</v>
      </c>
      <c r="B43" s="221"/>
      <c r="C43" s="221"/>
      <c r="D43" s="221"/>
      <c r="E43" s="221"/>
      <c r="F43" s="221"/>
      <c r="G43" s="221"/>
      <c r="H43" s="221"/>
      <c r="I43" s="4">
        <v>34</v>
      </c>
      <c r="J43" s="165">
        <v>0</v>
      </c>
      <c r="K43" s="165">
        <v>0</v>
      </c>
    </row>
    <row r="44" spans="1:11" x14ac:dyDescent="0.2">
      <c r="A44" s="220" t="s">
        <v>186</v>
      </c>
      <c r="B44" s="221"/>
      <c r="C44" s="221"/>
      <c r="D44" s="221"/>
      <c r="E44" s="221"/>
      <c r="F44" s="221"/>
      <c r="G44" s="221"/>
      <c r="H44" s="221"/>
      <c r="I44" s="4">
        <v>35</v>
      </c>
      <c r="J44" s="165">
        <v>1533742</v>
      </c>
      <c r="K44" s="165">
        <v>1114923</v>
      </c>
    </row>
    <row r="45" spans="1:11" x14ac:dyDescent="0.2">
      <c r="A45" s="237" t="s">
        <v>285</v>
      </c>
      <c r="B45" s="238"/>
      <c r="C45" s="238"/>
      <c r="D45" s="238"/>
      <c r="E45" s="238"/>
      <c r="F45" s="238"/>
      <c r="G45" s="238"/>
      <c r="H45" s="238"/>
      <c r="I45" s="4">
        <v>36</v>
      </c>
      <c r="J45" s="8">
        <f>SUM(J40:J44)</f>
        <v>14809418</v>
      </c>
      <c r="K45" s="11">
        <f>SUM(K40:K44)</f>
        <v>17311243</v>
      </c>
    </row>
    <row r="46" spans="1:11" x14ac:dyDescent="0.2">
      <c r="A46" s="237" t="s">
        <v>187</v>
      </c>
      <c r="B46" s="238"/>
      <c r="C46" s="238"/>
      <c r="D46" s="238"/>
      <c r="E46" s="238"/>
      <c r="F46" s="238"/>
      <c r="G46" s="238"/>
      <c r="H46" s="238"/>
      <c r="I46" s="4">
        <v>37</v>
      </c>
      <c r="J46" s="8">
        <f>IF(J39&gt;J45,J39-J45,0)</f>
        <v>46261614</v>
      </c>
      <c r="K46" s="11">
        <f>IF(K39&gt;K45,K39-K45,0)</f>
        <v>94649322</v>
      </c>
    </row>
    <row r="47" spans="1:11" x14ac:dyDescent="0.2">
      <c r="A47" s="237" t="s">
        <v>188</v>
      </c>
      <c r="B47" s="238"/>
      <c r="C47" s="238"/>
      <c r="D47" s="238"/>
      <c r="E47" s="238"/>
      <c r="F47" s="238"/>
      <c r="G47" s="238"/>
      <c r="H47" s="238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220" t="s">
        <v>298</v>
      </c>
      <c r="B48" s="221"/>
      <c r="C48" s="221"/>
      <c r="D48" s="221"/>
      <c r="E48" s="221"/>
      <c r="F48" s="221"/>
      <c r="G48" s="221"/>
      <c r="H48" s="221"/>
      <c r="I48" s="4">
        <v>39</v>
      </c>
      <c r="J48" s="8">
        <f>IF(J20-J21+J33-J34+J46-J47&gt;0,J20-J21+J33-J34+J46-J47,0)</f>
        <v>815445</v>
      </c>
      <c r="K48" s="11">
        <f>IF(K20-K21+K33-K34+K46-K47&gt;0,K20-K21+K33-K34+K46-K47,0)</f>
        <v>0</v>
      </c>
    </row>
    <row r="49" spans="1:11" x14ac:dyDescent="0.2">
      <c r="A49" s="220" t="s">
        <v>299</v>
      </c>
      <c r="B49" s="221"/>
      <c r="C49" s="221"/>
      <c r="D49" s="221"/>
      <c r="E49" s="221"/>
      <c r="F49" s="221"/>
      <c r="G49" s="221"/>
      <c r="H49" s="221"/>
      <c r="I49" s="4">
        <v>40</v>
      </c>
      <c r="J49" s="8">
        <f>IF(J21-J20+J34-J33+J47-J46&gt;0,J21-J20+J34-J33+J47-J46,0)</f>
        <v>0</v>
      </c>
      <c r="K49" s="11">
        <f>IF(K21-K20+K34-K33+K47-K46&gt;0,K21-K20+K34-K33+K47-K46,0)</f>
        <v>1078790</v>
      </c>
    </row>
    <row r="50" spans="1:11" x14ac:dyDescent="0.2">
      <c r="A50" s="220" t="s">
        <v>189</v>
      </c>
      <c r="B50" s="221"/>
      <c r="C50" s="221"/>
      <c r="D50" s="221"/>
      <c r="E50" s="221"/>
      <c r="F50" s="221"/>
      <c r="G50" s="221"/>
      <c r="H50" s="221"/>
      <c r="I50" s="4">
        <v>41</v>
      </c>
      <c r="J50" s="165">
        <v>2583384</v>
      </c>
      <c r="K50" s="165">
        <v>3398829</v>
      </c>
    </row>
    <row r="51" spans="1:11" x14ac:dyDescent="0.2">
      <c r="A51" s="220" t="s">
        <v>190</v>
      </c>
      <c r="B51" s="221"/>
      <c r="C51" s="221"/>
      <c r="D51" s="221"/>
      <c r="E51" s="221"/>
      <c r="F51" s="221"/>
      <c r="G51" s="221"/>
      <c r="H51" s="221"/>
      <c r="I51" s="4">
        <v>42</v>
      </c>
      <c r="J51" s="165">
        <v>815445</v>
      </c>
      <c r="K51" s="165">
        <v>0</v>
      </c>
    </row>
    <row r="52" spans="1:11" x14ac:dyDescent="0.2">
      <c r="A52" s="220" t="s">
        <v>191</v>
      </c>
      <c r="B52" s="221"/>
      <c r="C52" s="221"/>
      <c r="D52" s="221"/>
      <c r="E52" s="221"/>
      <c r="F52" s="221"/>
      <c r="G52" s="221"/>
      <c r="H52" s="221"/>
      <c r="I52" s="4">
        <v>43</v>
      </c>
      <c r="J52" s="165">
        <v>0</v>
      </c>
      <c r="K52" s="165">
        <v>1078790</v>
      </c>
    </row>
    <row r="53" spans="1:11" x14ac:dyDescent="0.2">
      <c r="A53" s="298" t="s">
        <v>192</v>
      </c>
      <c r="B53" s="299"/>
      <c r="C53" s="299"/>
      <c r="D53" s="299"/>
      <c r="E53" s="299"/>
      <c r="F53" s="299"/>
      <c r="G53" s="299"/>
      <c r="H53" s="299"/>
      <c r="I53" s="7">
        <v>44</v>
      </c>
      <c r="J53" s="9">
        <f>J50+J51-J52</f>
        <v>3398829</v>
      </c>
      <c r="K53" s="15">
        <f>K50+K51-K52</f>
        <v>2320039</v>
      </c>
    </row>
  </sheetData>
  <mergeCells count="52"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  <mergeCell ref="A40:H40"/>
    <mergeCell ref="A41:H41"/>
    <mergeCell ref="A42:H42"/>
    <mergeCell ref="A33:H33"/>
    <mergeCell ref="A34:H34"/>
    <mergeCell ref="A35:K35"/>
    <mergeCell ref="A36:H36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9:H9"/>
    <mergeCell ref="A10:H10"/>
    <mergeCell ref="A4:K4"/>
    <mergeCell ref="A5:H5"/>
    <mergeCell ref="A6:H6"/>
    <mergeCell ref="A7:K7"/>
    <mergeCell ref="A8:H8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36:K38 J40:K44 J8:K13 J15:K18 J23:K27 J29:K31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M24" sqref="M24"/>
    </sheetView>
  </sheetViews>
  <sheetFormatPr defaultRowHeight="12.75" x14ac:dyDescent="0.2"/>
  <cols>
    <col min="1" max="4" width="9.140625" style="24"/>
    <col min="5" max="5" width="10.140625" style="24" bestFit="1" customWidth="1"/>
    <col min="6" max="9" width="9.140625" style="24"/>
    <col min="10" max="10" width="10.140625" style="24" bestFit="1" customWidth="1"/>
    <col min="11" max="11" width="9.5703125" style="24" bestFit="1" customWidth="1"/>
    <col min="12" max="16384" width="9.140625" style="24"/>
  </cols>
  <sheetData>
    <row r="1" spans="1:12" x14ac:dyDescent="0.2">
      <c r="A1" s="302" t="s">
        <v>193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23"/>
    </row>
    <row r="2" spans="1:12" ht="15.75" x14ac:dyDescent="0.2">
      <c r="A2" s="62"/>
      <c r="B2" s="60"/>
      <c r="C2" s="316" t="s">
        <v>194</v>
      </c>
      <c r="D2" s="316"/>
      <c r="E2" s="61" t="s">
        <v>289</v>
      </c>
      <c r="F2" s="63" t="s">
        <v>195</v>
      </c>
      <c r="G2" s="317" t="s">
        <v>301</v>
      </c>
      <c r="H2" s="318"/>
      <c r="I2" s="60"/>
      <c r="J2" s="60"/>
      <c r="K2" s="64" t="s">
        <v>292</v>
      </c>
      <c r="L2" s="25"/>
    </row>
    <row r="3" spans="1:12" ht="24.75" thickBot="1" x14ac:dyDescent="0.25">
      <c r="A3" s="319" t="s">
        <v>6</v>
      </c>
      <c r="B3" s="319"/>
      <c r="C3" s="319"/>
      <c r="D3" s="319"/>
      <c r="E3" s="319"/>
      <c r="F3" s="319"/>
      <c r="G3" s="319"/>
      <c r="H3" s="319"/>
      <c r="I3" s="53" t="s">
        <v>7</v>
      </c>
      <c r="J3" s="54" t="s">
        <v>98</v>
      </c>
      <c r="K3" s="54" t="s">
        <v>196</v>
      </c>
    </row>
    <row r="4" spans="1:12" x14ac:dyDescent="0.2">
      <c r="A4" s="320">
        <v>1</v>
      </c>
      <c r="B4" s="320"/>
      <c r="C4" s="320"/>
      <c r="D4" s="320"/>
      <c r="E4" s="320"/>
      <c r="F4" s="320"/>
      <c r="G4" s="320"/>
      <c r="H4" s="320"/>
      <c r="I4" s="51">
        <v>2</v>
      </c>
      <c r="J4" s="52" t="s">
        <v>4</v>
      </c>
      <c r="K4" s="52" t="s">
        <v>5</v>
      </c>
    </row>
    <row r="5" spans="1:12" x14ac:dyDescent="0.2">
      <c r="A5" s="304" t="s">
        <v>197</v>
      </c>
      <c r="B5" s="305"/>
      <c r="C5" s="305"/>
      <c r="D5" s="305"/>
      <c r="E5" s="305"/>
      <c r="F5" s="305"/>
      <c r="G5" s="305"/>
      <c r="H5" s="305"/>
      <c r="I5" s="26">
        <v>1</v>
      </c>
      <c r="J5" s="153">
        <v>539219000</v>
      </c>
      <c r="K5" s="153">
        <v>539219000</v>
      </c>
    </row>
    <row r="6" spans="1:12" x14ac:dyDescent="0.2">
      <c r="A6" s="304" t="s">
        <v>198</v>
      </c>
      <c r="B6" s="305"/>
      <c r="C6" s="305"/>
      <c r="D6" s="305"/>
      <c r="E6" s="305"/>
      <c r="F6" s="305"/>
      <c r="G6" s="305"/>
      <c r="H6" s="305"/>
      <c r="I6" s="26">
        <v>2</v>
      </c>
      <c r="J6" s="165">
        <v>38623828</v>
      </c>
      <c r="K6" s="165">
        <v>38623828</v>
      </c>
    </row>
    <row r="7" spans="1:12" x14ac:dyDescent="0.2">
      <c r="A7" s="304" t="s">
        <v>199</v>
      </c>
      <c r="B7" s="305"/>
      <c r="C7" s="305"/>
      <c r="D7" s="305"/>
      <c r="E7" s="305"/>
      <c r="F7" s="305"/>
      <c r="G7" s="305"/>
      <c r="H7" s="305"/>
      <c r="I7" s="26">
        <v>3</v>
      </c>
      <c r="J7" s="165">
        <v>0</v>
      </c>
      <c r="K7" s="165">
        <v>0</v>
      </c>
    </row>
    <row r="8" spans="1:12" x14ac:dyDescent="0.2">
      <c r="A8" s="304" t="s">
        <v>200</v>
      </c>
      <c r="B8" s="305"/>
      <c r="C8" s="305"/>
      <c r="D8" s="305"/>
      <c r="E8" s="305"/>
      <c r="F8" s="305"/>
      <c r="G8" s="305"/>
      <c r="H8" s="305"/>
      <c r="I8" s="26">
        <v>4</v>
      </c>
      <c r="J8" s="165">
        <v>1265202</v>
      </c>
      <c r="K8" s="165">
        <v>1508182</v>
      </c>
    </row>
    <row r="9" spans="1:12" x14ac:dyDescent="0.2">
      <c r="A9" s="304" t="s">
        <v>201</v>
      </c>
      <c r="B9" s="305"/>
      <c r="C9" s="305"/>
      <c r="D9" s="305"/>
      <c r="E9" s="305"/>
      <c r="F9" s="305"/>
      <c r="G9" s="305"/>
      <c r="H9" s="305"/>
      <c r="I9" s="26">
        <v>5</v>
      </c>
      <c r="J9" s="165">
        <v>242981</v>
      </c>
      <c r="K9" s="165">
        <v>623865</v>
      </c>
    </row>
    <row r="10" spans="1:12" x14ac:dyDescent="0.2">
      <c r="A10" s="304" t="s">
        <v>202</v>
      </c>
      <c r="B10" s="305"/>
      <c r="C10" s="305"/>
      <c r="D10" s="305"/>
      <c r="E10" s="305"/>
      <c r="F10" s="305"/>
      <c r="G10" s="305"/>
      <c r="H10" s="305"/>
      <c r="I10" s="26">
        <v>6</v>
      </c>
      <c r="J10" s="165">
        <v>36634056</v>
      </c>
      <c r="K10" s="165">
        <v>36634056</v>
      </c>
    </row>
    <row r="11" spans="1:12" x14ac:dyDescent="0.2">
      <c r="A11" s="304" t="s">
        <v>203</v>
      </c>
      <c r="B11" s="305"/>
      <c r="C11" s="305"/>
      <c r="D11" s="305"/>
      <c r="E11" s="305"/>
      <c r="F11" s="305"/>
      <c r="G11" s="305"/>
      <c r="H11" s="305"/>
      <c r="I11" s="26">
        <v>7</v>
      </c>
      <c r="J11" s="165">
        <v>0</v>
      </c>
      <c r="K11" s="165">
        <v>0</v>
      </c>
    </row>
    <row r="12" spans="1:12" x14ac:dyDescent="0.2">
      <c r="A12" s="304" t="s">
        <v>204</v>
      </c>
      <c r="B12" s="305"/>
      <c r="C12" s="305"/>
      <c r="D12" s="305"/>
      <c r="E12" s="305"/>
      <c r="F12" s="305"/>
      <c r="G12" s="305"/>
      <c r="H12" s="305"/>
      <c r="I12" s="26">
        <v>8</v>
      </c>
      <c r="J12" s="165">
        <v>35121</v>
      </c>
      <c r="K12" s="165">
        <v>78947</v>
      </c>
    </row>
    <row r="13" spans="1:12" x14ac:dyDescent="0.2">
      <c r="A13" s="304" t="s">
        <v>205</v>
      </c>
      <c r="B13" s="305"/>
      <c r="C13" s="305"/>
      <c r="D13" s="305"/>
      <c r="E13" s="305"/>
      <c r="F13" s="305"/>
      <c r="G13" s="305"/>
      <c r="H13" s="305"/>
      <c r="I13" s="26">
        <v>9</v>
      </c>
      <c r="J13" s="165">
        <v>0</v>
      </c>
      <c r="K13" s="165">
        <v>0</v>
      </c>
    </row>
    <row r="14" spans="1:12" x14ac:dyDescent="0.2">
      <c r="A14" s="306" t="s">
        <v>286</v>
      </c>
      <c r="B14" s="307"/>
      <c r="C14" s="307"/>
      <c r="D14" s="307"/>
      <c r="E14" s="307"/>
      <c r="F14" s="307"/>
      <c r="G14" s="307"/>
      <c r="H14" s="307"/>
      <c r="I14" s="26">
        <v>10</v>
      </c>
      <c r="J14" s="29">
        <f>SUM(J5:J13)</f>
        <v>616020188</v>
      </c>
      <c r="K14" s="29">
        <f>SUM(K5:K13)</f>
        <v>616687878</v>
      </c>
    </row>
    <row r="15" spans="1:12" x14ac:dyDescent="0.2">
      <c r="A15" s="304" t="s">
        <v>206</v>
      </c>
      <c r="B15" s="305"/>
      <c r="C15" s="305"/>
      <c r="D15" s="305"/>
      <c r="E15" s="305"/>
      <c r="F15" s="305"/>
      <c r="G15" s="305"/>
      <c r="H15" s="305"/>
      <c r="I15" s="26">
        <v>11</v>
      </c>
      <c r="J15" s="28">
        <v>0</v>
      </c>
      <c r="K15" s="28">
        <v>0</v>
      </c>
    </row>
    <row r="16" spans="1:12" x14ac:dyDescent="0.2">
      <c r="A16" s="304" t="s">
        <v>207</v>
      </c>
      <c r="B16" s="305"/>
      <c r="C16" s="305"/>
      <c r="D16" s="305"/>
      <c r="E16" s="305"/>
      <c r="F16" s="305"/>
      <c r="G16" s="305"/>
      <c r="H16" s="305"/>
      <c r="I16" s="26">
        <v>12</v>
      </c>
      <c r="J16" s="28">
        <v>0</v>
      </c>
      <c r="K16" s="28">
        <v>0</v>
      </c>
    </row>
    <row r="17" spans="1:11" x14ac:dyDescent="0.2">
      <c r="A17" s="304" t="s">
        <v>208</v>
      </c>
      <c r="B17" s="305"/>
      <c r="C17" s="305"/>
      <c r="D17" s="305"/>
      <c r="E17" s="305"/>
      <c r="F17" s="305"/>
      <c r="G17" s="305"/>
      <c r="H17" s="305"/>
      <c r="I17" s="26">
        <v>13</v>
      </c>
      <c r="J17" s="28">
        <v>0</v>
      </c>
      <c r="K17" s="28">
        <v>0</v>
      </c>
    </row>
    <row r="18" spans="1:11" x14ac:dyDescent="0.2">
      <c r="A18" s="304" t="s">
        <v>209</v>
      </c>
      <c r="B18" s="305"/>
      <c r="C18" s="305"/>
      <c r="D18" s="305"/>
      <c r="E18" s="305"/>
      <c r="F18" s="305"/>
      <c r="G18" s="305"/>
      <c r="H18" s="305"/>
      <c r="I18" s="26">
        <v>14</v>
      </c>
      <c r="J18" s="28">
        <v>0</v>
      </c>
      <c r="K18" s="28">
        <v>0</v>
      </c>
    </row>
    <row r="19" spans="1:11" x14ac:dyDescent="0.2">
      <c r="A19" s="304" t="s">
        <v>210</v>
      </c>
      <c r="B19" s="305"/>
      <c r="C19" s="305"/>
      <c r="D19" s="305"/>
      <c r="E19" s="305"/>
      <c r="F19" s="305"/>
      <c r="G19" s="305"/>
      <c r="H19" s="305"/>
      <c r="I19" s="26">
        <v>15</v>
      </c>
      <c r="J19" s="28">
        <v>0</v>
      </c>
      <c r="K19" s="28">
        <v>0</v>
      </c>
    </row>
    <row r="20" spans="1:11" x14ac:dyDescent="0.2">
      <c r="A20" s="304" t="s">
        <v>211</v>
      </c>
      <c r="B20" s="305"/>
      <c r="C20" s="305"/>
      <c r="D20" s="305"/>
      <c r="E20" s="305"/>
      <c r="F20" s="305"/>
      <c r="G20" s="305"/>
      <c r="H20" s="305"/>
      <c r="I20" s="26">
        <v>16</v>
      </c>
      <c r="J20" s="28">
        <v>0</v>
      </c>
      <c r="K20" s="28">
        <v>0</v>
      </c>
    </row>
    <row r="21" spans="1:11" x14ac:dyDescent="0.2">
      <c r="A21" s="306" t="s">
        <v>287</v>
      </c>
      <c r="B21" s="307"/>
      <c r="C21" s="307"/>
      <c r="D21" s="307"/>
      <c r="E21" s="307"/>
      <c r="F21" s="307"/>
      <c r="G21" s="307"/>
      <c r="H21" s="307"/>
      <c r="I21" s="26">
        <v>17</v>
      </c>
      <c r="J21" s="30">
        <f>SUM(J15:J20)</f>
        <v>0</v>
      </c>
      <c r="K21" s="30">
        <f>SUM(K15:K20)</f>
        <v>0</v>
      </c>
    </row>
    <row r="22" spans="1:11" x14ac:dyDescent="0.2">
      <c r="A22" s="308"/>
      <c r="B22" s="309"/>
      <c r="C22" s="309"/>
      <c r="D22" s="309"/>
      <c r="E22" s="309"/>
      <c r="F22" s="309"/>
      <c r="G22" s="309"/>
      <c r="H22" s="309"/>
      <c r="I22" s="310"/>
      <c r="J22" s="310"/>
      <c r="K22" s="311"/>
    </row>
    <row r="23" spans="1:11" x14ac:dyDescent="0.2">
      <c r="A23" s="312" t="s">
        <v>212</v>
      </c>
      <c r="B23" s="313"/>
      <c r="C23" s="313"/>
      <c r="D23" s="313"/>
      <c r="E23" s="313"/>
      <c r="F23" s="313"/>
      <c r="G23" s="313"/>
      <c r="H23" s="313"/>
      <c r="I23" s="31">
        <v>18</v>
      </c>
      <c r="J23" s="27">
        <v>0</v>
      </c>
      <c r="K23" s="27">
        <v>0</v>
      </c>
    </row>
    <row r="24" spans="1:11" ht="23.25" customHeight="1" x14ac:dyDescent="0.2">
      <c r="A24" s="314" t="s">
        <v>213</v>
      </c>
      <c r="B24" s="315"/>
      <c r="C24" s="315"/>
      <c r="D24" s="315"/>
      <c r="E24" s="315"/>
      <c r="F24" s="315"/>
      <c r="G24" s="315"/>
      <c r="H24" s="315"/>
      <c r="I24" s="32">
        <v>19</v>
      </c>
      <c r="J24" s="30">
        <v>0</v>
      </c>
      <c r="K24" s="30">
        <v>0</v>
      </c>
    </row>
    <row r="25" spans="1:11" ht="30" customHeight="1" x14ac:dyDescent="0.2">
      <c r="A25" s="300" t="s">
        <v>258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</row>
  </sheetData>
  <protectedRanges>
    <protectedRange sqref="E2" name="Range1_1_2"/>
    <protectedRange sqref="G2:H2" name="Range1_2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G2:H2 E2 J5:K1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Gordana Fućak</cp:lastModifiedBy>
  <cp:lastPrinted>2018-02-26T09:27:22Z</cp:lastPrinted>
  <dcterms:created xsi:type="dcterms:W3CDTF">2008-10-17T11:51:54Z</dcterms:created>
  <dcterms:modified xsi:type="dcterms:W3CDTF">2018-02-28T07:53:36Z</dcterms:modified>
</cp:coreProperties>
</file>