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danaf\Desktop\"/>
    </mc:Choice>
  </mc:AlternateContent>
  <xr:revisionPtr revIDLastSave="0" documentId="10_ncr:8100000_{6EEAA436-9B9A-4CD1-BD30-885B1DBCCFE7}" xr6:coauthVersionLast="34" xr6:coauthVersionMax="34" xr10:uidLastSave="{00000000-0000-0000-0000-000000000000}"/>
  <bookViews>
    <workbookView xWindow="0" yWindow="0" windowWidth="28800" windowHeight="11700" xr2:uid="{00000000-000D-0000-FFFF-FFFF00000000}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  <fileRecoveryPr autoRecover="0"/>
</workbook>
</file>

<file path=xl/calcChain.xml><?xml version="1.0" encoding="utf-8"?>
<calcChain xmlns="http://schemas.openxmlformats.org/spreadsheetml/2006/main">
  <c r="L27" i="18" l="1"/>
  <c r="M27" i="18"/>
  <c r="J21" i="17" l="1"/>
  <c r="K21" i="17"/>
  <c r="K58" i="18" l="1"/>
  <c r="K67" i="18" s="1"/>
  <c r="K68" i="18" s="1"/>
  <c r="L58" i="18"/>
  <c r="L67" i="18" s="1"/>
  <c r="L68" i="18" s="1"/>
  <c r="K33" i="18"/>
  <c r="L33" i="18"/>
  <c r="K27" i="18"/>
  <c r="K22" i="18"/>
  <c r="L22" i="18"/>
  <c r="K16" i="18"/>
  <c r="L16" i="18"/>
  <c r="K12" i="18"/>
  <c r="L12" i="18"/>
  <c r="K7" i="18"/>
  <c r="L7" i="18"/>
  <c r="L42" i="18" s="1"/>
  <c r="J80" i="19"/>
  <c r="J10" i="19"/>
  <c r="K10" i="19"/>
  <c r="K53" i="20"/>
  <c r="J53" i="20"/>
  <c r="K19" i="20"/>
  <c r="K14" i="20"/>
  <c r="K32" i="20"/>
  <c r="K28" i="20"/>
  <c r="K45" i="20"/>
  <c r="K39" i="20"/>
  <c r="J19" i="20"/>
  <c r="J14" i="20"/>
  <c r="J32" i="20"/>
  <c r="J28" i="20"/>
  <c r="J45" i="20"/>
  <c r="J39" i="20"/>
  <c r="K73" i="19"/>
  <c r="K8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 s="1"/>
  <c r="M68" i="18" s="1"/>
  <c r="J58" i="18"/>
  <c r="J67" i="18" s="1"/>
  <c r="J68" i="18" s="1"/>
  <c r="M7" i="18"/>
  <c r="M12" i="18"/>
  <c r="M16" i="18"/>
  <c r="M22" i="18"/>
  <c r="M33" i="18"/>
  <c r="J7" i="18"/>
  <c r="J27" i="18"/>
  <c r="J16" i="18"/>
  <c r="J22" i="18"/>
  <c r="J33" i="18"/>
  <c r="J14" i="17"/>
  <c r="K14" i="17"/>
  <c r="K42" i="18"/>
  <c r="K10" i="18" l="1"/>
  <c r="K43" i="18" s="1"/>
  <c r="J42" i="18"/>
  <c r="J21" i="20"/>
  <c r="J10" i="18"/>
  <c r="J43" i="18" s="1"/>
  <c r="K46" i="20"/>
  <c r="L10" i="18"/>
  <c r="L43" i="18" s="1"/>
  <c r="L44" i="18" s="1"/>
  <c r="L48" i="18" s="1"/>
  <c r="K9" i="19"/>
  <c r="M42" i="18"/>
  <c r="J33" i="20"/>
  <c r="K20" i="20"/>
  <c r="K47" i="20"/>
  <c r="M10" i="18"/>
  <c r="M43" i="18" s="1"/>
  <c r="J46" i="20"/>
  <c r="J20" i="20"/>
  <c r="K21" i="20"/>
  <c r="J47" i="20"/>
  <c r="K34" i="20"/>
  <c r="K33" i="20"/>
  <c r="J34" i="20"/>
  <c r="K70" i="19"/>
  <c r="K115" i="19" s="1"/>
  <c r="J70" i="19"/>
  <c r="J115" i="19" s="1"/>
  <c r="K41" i="19"/>
  <c r="J41" i="19"/>
  <c r="J9" i="19"/>
  <c r="K44" i="18" l="1"/>
  <c r="K48" i="18" s="1"/>
  <c r="K49" i="18" s="1"/>
  <c r="K45" i="18"/>
  <c r="K46" i="18"/>
  <c r="J45" i="18"/>
  <c r="J46" i="18"/>
  <c r="M45" i="18"/>
  <c r="J44" i="18"/>
  <c r="J48" i="18" s="1"/>
  <c r="J49" i="18" s="1"/>
  <c r="L46" i="18"/>
  <c r="L45" i="18"/>
  <c r="M44" i="18"/>
  <c r="M48" i="18" s="1"/>
  <c r="M49" i="18" s="1"/>
  <c r="M46" i="18"/>
  <c r="J67" i="19"/>
  <c r="K67" i="19"/>
  <c r="J49" i="20"/>
  <c r="K49" i="20"/>
  <c r="J48" i="20"/>
  <c r="K48" i="20"/>
  <c r="L49" i="18"/>
  <c r="L50" i="18"/>
  <c r="K50" i="18" l="1"/>
  <c r="J50" i="18"/>
  <c r="M50" i="18"/>
</calcChain>
</file>

<file path=xl/sharedStrings.xml><?xml version="1.0" encoding="utf-8"?>
<sst xmlns="http://schemas.openxmlformats.org/spreadsheetml/2006/main" count="339" uniqueCount="308">
  <si>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</si>
  <si>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</si>
  <si>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</si>
  <si>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</si>
  <si>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</si>
  <si>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</si>
  <si>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</si>
  <si>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</si>
  <si>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</si>
  <si>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</si>
  <si>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</si>
  <si>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</si>
  <si>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</si>
  <si>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</si>
  <si>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</si>
  <si>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</si>
  <si>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</si>
  <si>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</si>
  <si>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</si>
  <si>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</si>
  <si>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</si>
  <si>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</si>
  <si>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</si>
  <si>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</si>
  <si>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</si>
  <si>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</si>
  <si>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</si>
  <si>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</si>
  <si>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</si>
  <si>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</si>
  <si>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</si>
  <si>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</si>
  <si>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</si>
  <si>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</si>
  <si>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</si>
  <si>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</si>
  <si>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</si>
  <si>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</si>
  <si>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</si>
  <si>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</si>
  <si>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</si>
  <si>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</si>
  <si>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</si>
  <si>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</si>
  <si>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</si>
  <si>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</si>
  <si>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</si>
  <si>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</si>
  <si>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</si>
  <si>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</si>
  <si>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</si>
  <si>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</si>
  <si>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</si>
  <si>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</si>
  <si>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</si>
  <si>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</si>
  <si>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</si>
  <si>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</si>
  <si>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</si>
  <si>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</si>
  <si>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</si>
  <si>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</si>
  <si>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</si>
  <si>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</si>
  <si>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</si>
  <si>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</si>
  <si>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</si>
  <si>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</si>
  <si>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</si>
  <si>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</si>
  <si>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</si>
  <si>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</si>
  <si>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</si>
  <si>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</si>
  <si>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</si>
  <si>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</si>
  <si>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</si>
  <si>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</si>
  <si>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</si>
  <si>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</si>
  <si>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</si>
  <si>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</si>
  <si>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</si>
  <si>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</si>
  <si>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</si>
  <si>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</si>
  <si>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</si>
  <si>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</si>
  <si>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</si>
  <si>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</si>
  <si>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</si>
  <si>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</si>
  <si>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</si>
  <si>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</si>
  <si>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</si>
  <si>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</si>
  <si>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</si>
  <si>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</si>
  <si>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</si>
  <si>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</si>
  <si>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</si>
  <si>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</si>
  <si>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</si>
  <si>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</si>
  <si>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</si>
  <si>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</si>
  <si>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</si>
  <si>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</si>
  <si>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</si>
  <si>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</si>
  <si>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</si>
  <si>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</si>
  <si>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</si>
  <si>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</si>
  <si>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</si>
  <si>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</si>
  <si>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</si>
  <si>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  1. Interest income,foreing exchange gains,dividends and similar income from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</si>
  <si>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</si>
  <si>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</si>
  <si>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</si>
  <si>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</si>
  <si>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</si>
  <si>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</si>
  <si>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</si>
  <si>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</si>
  <si>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</si>
  <si>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</si>
  <si>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</si>
  <si>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</si>
  <si>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</si>
  <si>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</si>
  <si>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</si>
  <si>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</si>
  <si>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</si>
  <si>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</si>
  <si>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</si>
  <si>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</si>
  <si>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</si>
  <si>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</si>
  <si>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</si>
  <si>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</si>
  <si>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</si>
  <si>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</si>
  <si>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</si>
  <si>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</si>
  <si>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</si>
  <si>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</si>
  <si>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</si>
  <si>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</si>
  <si>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</si>
  <si>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</si>
  <si>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</si>
  <si>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</si>
  <si>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</si>
  <si>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</si>
  <si>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</si>
  <si>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</si>
  <si>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</si>
  <si>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</si>
  <si>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</si>
  <si>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</si>
  <si>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</si>
  <si>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</si>
  <si>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</si>
  <si>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</si>
  <si>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</si>
  <si>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</si>
  <si>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</si>
  <si>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</si>
  <si>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</si>
  <si>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</si>
  <si>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</si>
  <si>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</si>
  <si>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</si>
  <si>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</si>
  <si>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</si>
  <si>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</si>
  <si>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</si>
  <si>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</si>
  <si>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</si>
  <si>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</si>
  <si>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</si>
  <si>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</si>
  <si>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</si>
  <si>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</si>
  <si>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</si>
  <si>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</si>
  <si>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</si>
  <si>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</si>
  <si>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</si>
  <si>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</si>
  <si>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</si>
  <si>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</si>
  <si>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</si>
  <si>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</si>
  <si>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</si>
  <si>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</si>
  <si>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</si>
  <si>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</si>
  <si>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</si>
  <si>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</si>
  <si>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</si>
  <si>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</si>
  <si>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</si>
  <si>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</si>
  <si>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</si>
  <si>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</si>
  <si>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</si>
  <si>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</si>
  <si>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</si>
  <si>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</si>
  <si>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</si>
  <si>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</si>
  <si>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</si>
  <si>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</si>
  <si>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</si>
  <si>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</si>
  <si>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</si>
  <si>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</si>
  <si>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</si>
  <si>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</si>
  <si>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</si>
  <si>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</si>
  <si>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</si>
  <si>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</si>
  <si>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</si>
  <si>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</si>
  <si>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</si>
  <si>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</si>
  <si>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</si>
  <si>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</si>
  <si>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</si>
  <si>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</si>
  <si>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</si>
  <si>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</si>
  <si>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</si>
  <si>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</si>
  <si>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</si>
  <si>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</si>
  <si>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</si>
  <si>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</si>
  <si>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</si>
  <si>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</si>
  <si>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</si>
  <si>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</si>
  <si>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</si>
  <si>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</si>
  <si>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</si>
  <si>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</si>
  <si>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</si>
  <si>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</si>
  <si>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NO</t>
  </si>
  <si>
    <t>051/496-533</t>
  </si>
  <si>
    <t>051/496-008</t>
  </si>
  <si>
    <t>fin@lukarijeka.hr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</si>
  <si>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</si>
  <si>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</si>
  <si>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</si>
  <si>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</si>
  <si>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</si>
  <si>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</si>
  <si>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</si>
  <si>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</si>
  <si>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</si>
  <si>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</si>
  <si>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</si>
  <si>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</si>
  <si>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</si>
  <si>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</si>
  <si>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</si>
  <si>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</si>
  <si>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</si>
  <si>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</si>
  <si>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</si>
  <si>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</si>
  <si>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</si>
  <si>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</si>
  <si>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</si>
  <si>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</si>
  <si>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</si>
  <si>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</si>
  <si>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</si>
  <si>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</si>
  <si>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</si>
  <si>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</si>
  <si>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</si>
  <si>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</si>
  <si>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</si>
  <si>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</si>
  <si>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PORT OF RIJEKA j.s.c.</t>
  </si>
  <si>
    <t>Reljac Janja</t>
  </si>
  <si>
    <t>AOP</t>
  </si>
  <si>
    <t>in Kunas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</si>
  <si>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</si>
  <si>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IX.  TOTAL INCOME </t>
    </r>
    <r>
      <rPr>
        <sz val="9"/>
        <rFont val="Arial"/>
        <family val="2"/>
        <charset val="238"/>
      </rPr>
      <t>(111+131+142+144)</t>
    </r>
  </si>
  <si>
    <r>
      <t xml:space="preserve">X.   TOTAL EXPENSES </t>
    </r>
    <r>
      <rPr>
        <sz val="9"/>
        <rFont val="Arial"/>
        <family val="2"/>
        <charset val="238"/>
      </rPr>
      <t>(114+137+143+145)</t>
    </r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</si>
  <si>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</si>
  <si>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</si>
  <si>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</si>
  <si>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</si>
  <si>
    <t xml:space="preserve">     2. Interest income,foreing exchange losses,dividends and similar expenses from non related parties</t>
  </si>
  <si>
    <t xml:space="preserve">   8. Other operating costs</t>
  </si>
  <si>
    <t>01.01.2018.</t>
  </si>
  <si>
    <t>30.06.2018.</t>
  </si>
  <si>
    <t xml:space="preserve"> as of 30.06.2018.</t>
  </si>
  <si>
    <t>from 01.01.2018. until 30.06.2018.</t>
  </si>
  <si>
    <t>Jedrzej M.Mierzewski,Bartlomiej M.Pastwa,Tomislav Kalafatić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</si>
</sst>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charset val="238"/>
    </font>
    <font>
      <sz val="10"/>
      <color indexed="8"/>
      <name val="ARIAL"/>
      <charset val="1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top"/>
    </xf>
  </cellStyleXfs>
  <cellXfs count="332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" fillId="0" borderId="0" xfId="5" applyFont="1" applyBorder="1" applyAlignment="1">
      <alignment wrapText="1"/>
    </xf>
    <xf numFmtId="164" fontId="15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/>
    </xf>
    <xf numFmtId="49" fontId="16" fillId="4" borderId="17" xfId="0" applyNumberFormat="1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>
      <alignment horizontal="center" vertical="center" wrapText="1"/>
    </xf>
    <xf numFmtId="0" fontId="19" fillId="0" borderId="0" xfId="3" applyFont="1" applyAlignment="1"/>
    <xf numFmtId="0" fontId="20" fillId="0" borderId="0" xfId="3" applyFont="1" applyAlignment="1"/>
    <xf numFmtId="0" fontId="19" fillId="0" borderId="9" xfId="3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19" fillId="0" borderId="0" xfId="3" applyFont="1" applyFill="1" applyBorder="1" applyAlignment="1" applyProtection="1">
      <alignment horizontal="left" vertical="center" wrapText="1"/>
      <protection hidden="1"/>
    </xf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2" fillId="0" borderId="0" xfId="0" applyFont="1"/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alignment horizontal="left" vertical="center" wrapText="1"/>
      <protection hidden="1"/>
    </xf>
    <xf numFmtId="0" fontId="24" fillId="0" borderId="0" xfId="3" applyFont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protection hidden="1"/>
    </xf>
    <xf numFmtId="0" fontId="19" fillId="0" borderId="0" xfId="3" applyFont="1" applyAlignment="1" applyProtection="1">
      <protection hidden="1"/>
    </xf>
    <xf numFmtId="0" fontId="25" fillId="0" borderId="0" xfId="3" applyFont="1" applyBorder="1" applyAlignment="1" applyProtection="1">
      <alignment horizontal="right" vertical="center" wrapText="1"/>
      <protection hidden="1"/>
    </xf>
    <xf numFmtId="0" fontId="25" fillId="0" borderId="0" xfId="3" applyFont="1" applyAlignment="1" applyProtection="1">
      <alignment horizontal="right"/>
      <protection hidden="1"/>
    </xf>
    <xf numFmtId="0" fontId="25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25" fillId="0" borderId="0" xfId="3" applyFont="1" applyFill="1" applyBorder="1" applyAlignment="1" applyProtection="1">
      <alignment horizontal="left" vertical="center"/>
      <protection hidden="1"/>
    </xf>
    <xf numFmtId="0" fontId="19" fillId="0" borderId="0" xfId="3" applyFont="1" applyFill="1" applyBorder="1" applyAlignment="1" applyProtection="1">
      <protection hidden="1"/>
    </xf>
    <xf numFmtId="0" fontId="19" fillId="0" borderId="0" xfId="3" applyFont="1" applyAlignment="1" applyProtection="1">
      <alignment wrapText="1"/>
      <protection hidden="1"/>
    </xf>
    <xf numFmtId="0" fontId="19" fillId="0" borderId="0" xfId="3" applyFont="1" applyAlignment="1" applyProtection="1">
      <alignment horizontal="right"/>
      <protection hidden="1"/>
    </xf>
    <xf numFmtId="0" fontId="19" fillId="0" borderId="0" xfId="3" applyFont="1" applyAlignment="1" applyProtection="1">
      <alignment horizontal="right" wrapText="1"/>
      <protection hidden="1"/>
    </xf>
    <xf numFmtId="0" fontId="19" fillId="0" borderId="0" xfId="3" applyFont="1" applyBorder="1" applyAlignment="1" applyProtection="1">
      <alignment horizontal="left"/>
      <protection hidden="1"/>
    </xf>
    <xf numFmtId="0" fontId="19" fillId="0" borderId="0" xfId="3" applyFont="1" applyBorder="1" applyAlignment="1" applyProtection="1">
      <alignment vertical="top"/>
      <protection hidden="1"/>
    </xf>
    <xf numFmtId="1" fontId="21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Fill="1" applyBorder="1" applyAlignment="1" applyProtection="1">
      <alignment horizontal="right" vertical="center"/>
      <protection locked="0" hidden="1"/>
    </xf>
    <xf numFmtId="0" fontId="19" fillId="0" borderId="0" xfId="3" applyFont="1" applyAlignment="1" applyProtection="1">
      <alignment horizontal="right" vertical="center"/>
      <protection hidden="1"/>
    </xf>
    <xf numFmtId="3" fontId="21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1" fillId="2" borderId="10" xfId="3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Border="1" applyAlignment="1" applyProtection="1">
      <alignment vertical="top"/>
      <protection hidden="1"/>
    </xf>
    <xf numFmtId="49" fontId="21" fillId="2" borderId="10" xfId="3" applyNumberFormat="1" applyFont="1" applyFill="1" applyBorder="1" applyAlignment="1" applyProtection="1">
      <alignment horizontal="right" vertical="center"/>
      <protection locked="0" hidden="1"/>
    </xf>
    <xf numFmtId="0" fontId="19" fillId="0" borderId="0" xfId="3" applyFont="1" applyBorder="1" applyAlignment="1" applyProtection="1">
      <alignment horizontal="left" vertical="top" wrapText="1"/>
      <protection hidden="1"/>
    </xf>
    <xf numFmtId="0" fontId="19" fillId="0" borderId="0" xfId="3" applyFont="1" applyBorder="1" applyAlignment="1" applyProtection="1">
      <alignment horizontal="center" vertical="center"/>
      <protection locked="0" hidden="1"/>
    </xf>
    <xf numFmtId="0" fontId="19" fillId="0" borderId="0" xfId="3" applyFont="1" applyBorder="1" applyAlignment="1" applyProtection="1">
      <alignment horizontal="right"/>
      <protection hidden="1"/>
    </xf>
    <xf numFmtId="0" fontId="19" fillId="0" borderId="0" xfId="3" applyFont="1" applyAlignment="1" applyProtection="1">
      <alignment horizontal="left" vertical="top" indent="2"/>
      <protection hidden="1"/>
    </xf>
    <xf numFmtId="0" fontId="19" fillId="0" borderId="0" xfId="3" applyFont="1" applyBorder="1" applyAlignment="1" applyProtection="1">
      <alignment vertical="top" wrapText="1"/>
      <protection hidden="1"/>
    </xf>
    <xf numFmtId="0" fontId="19" fillId="0" borderId="0" xfId="3" applyFont="1" applyBorder="1" applyAlignment="1" applyProtection="1">
      <alignment wrapText="1"/>
      <protection hidden="1"/>
    </xf>
    <xf numFmtId="0" fontId="19" fillId="0" borderId="0" xfId="3" applyFont="1" applyAlignment="1" applyProtection="1">
      <alignment horizontal="left" vertical="top" wrapText="1" indent="2"/>
      <protection hidden="1"/>
    </xf>
    <xf numFmtId="0" fontId="19" fillId="0" borderId="0" xfId="3" applyFont="1" applyBorder="1" applyAlignment="1" applyProtection="1">
      <alignment horizontal="right" vertical="top"/>
      <protection hidden="1"/>
    </xf>
    <xf numFmtId="0" fontId="19" fillId="0" borderId="0" xfId="3" applyFont="1" applyBorder="1" applyAlignment="1" applyProtection="1">
      <alignment horizontal="center" vertical="top"/>
      <protection hidden="1"/>
    </xf>
    <xf numFmtId="0" fontId="19" fillId="0" borderId="0" xfId="3" applyFont="1" applyBorder="1" applyAlignment="1" applyProtection="1">
      <alignment horizontal="center"/>
      <protection hidden="1"/>
    </xf>
    <xf numFmtId="0" fontId="21" fillId="2" borderId="0" xfId="3" applyFont="1" applyFill="1" applyBorder="1" applyAlignment="1" applyProtection="1">
      <alignment horizontal="right" vertical="center"/>
      <protection locked="0" hidden="1"/>
    </xf>
    <xf numFmtId="0" fontId="19" fillId="0" borderId="0" xfId="3" applyFont="1" applyBorder="1" applyAlignment="1"/>
    <xf numFmtId="49" fontId="21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21" fillId="0" borderId="0" xfId="3" applyNumberFormat="1" applyFont="1" applyBorder="1" applyAlignment="1" applyProtection="1">
      <alignment horizontal="center" vertical="center"/>
      <protection locked="0" hidden="1"/>
    </xf>
    <xf numFmtId="0" fontId="19" fillId="0" borderId="0" xfId="3" applyFont="1" applyBorder="1" applyAlignment="1" applyProtection="1">
      <alignment horizontal="left" vertical="top"/>
      <protection hidden="1"/>
    </xf>
    <xf numFmtId="0" fontId="19" fillId="0" borderId="11" xfId="3" applyFont="1" applyBorder="1" applyAlignment="1" applyProtection="1">
      <protection hidden="1"/>
    </xf>
    <xf numFmtId="0" fontId="19" fillId="0" borderId="0" xfId="3" applyFont="1" applyAlignment="1" applyProtection="1">
      <alignment vertical="top"/>
      <protection hidden="1"/>
    </xf>
    <xf numFmtId="0" fontId="19" fillId="0" borderId="0" xfId="3" applyFont="1" applyAlignment="1" applyProtection="1">
      <alignment horizontal="left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30" fillId="0" borderId="0" xfId="3" applyFont="1" applyBorder="1" applyAlignment="1" applyProtection="1">
      <alignment vertical="center"/>
      <protection hidden="1"/>
    </xf>
    <xf numFmtId="0" fontId="30" fillId="0" borderId="0" xfId="2" applyFont="1" applyBorder="1" applyAlignment="1" applyProtection="1">
      <alignment vertical="center"/>
      <protection hidden="1"/>
    </xf>
    <xf numFmtId="0" fontId="30" fillId="0" borderId="0" xfId="3" applyFont="1" applyBorder="1" applyAlignment="1" applyProtection="1">
      <protection hidden="1"/>
    </xf>
    <xf numFmtId="0" fontId="31" fillId="0" borderId="0" xfId="3" applyFont="1" applyAlignment="1"/>
    <xf numFmtId="0" fontId="30" fillId="0" borderId="0" xfId="3" applyFont="1" applyAlignment="1" applyProtection="1">
      <protection hidden="1"/>
    </xf>
    <xf numFmtId="0" fontId="21" fillId="0" borderId="0" xfId="3" applyFont="1" applyAlignment="1" applyProtection="1">
      <alignment vertical="center"/>
      <protection hidden="1"/>
    </xf>
    <xf numFmtId="0" fontId="19" fillId="0" borderId="12" xfId="3" applyFont="1" applyBorder="1" applyAlignment="1" applyProtection="1">
      <protection hidden="1"/>
    </xf>
    <xf numFmtId="0" fontId="19" fillId="0" borderId="12" xfId="3" applyFont="1" applyBorder="1" applyAlignment="1"/>
    <xf numFmtId="0" fontId="19" fillId="0" borderId="0" xfId="3" applyFont="1" applyFill="1" applyBorder="1" applyAlignment="1" applyProtection="1">
      <alignment horizontal="right" vertical="top" wrapText="1"/>
      <protection hidden="1"/>
    </xf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34" fillId="0" borderId="7" xfId="0" applyNumberFormat="1" applyFont="1" applyFill="1" applyBorder="1" applyAlignment="1" applyProtection="1">
      <alignment vertical="center"/>
      <protection locked="0"/>
    </xf>
    <xf numFmtId="3" fontId="34" fillId="0" borderId="1" xfId="0" applyNumberFormat="1" applyFont="1" applyFill="1" applyBorder="1" applyAlignment="1" applyProtection="1">
      <alignment vertical="center"/>
      <protection locked="0"/>
    </xf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1" fillId="0" borderId="19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right" vertical="center"/>
      <protection hidden="1"/>
    </xf>
    <xf numFmtId="0" fontId="19" fillId="0" borderId="19" xfId="3" applyFont="1" applyBorder="1" applyAlignment="1" applyProtection="1">
      <alignment horizontal="right"/>
      <protection hidden="1"/>
    </xf>
    <xf numFmtId="49" fontId="21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21" fillId="0" borderId="21" xfId="3" applyNumberFormat="1" applyFont="1" applyBorder="1" applyAlignment="1" applyProtection="1">
      <alignment horizontal="center" vertical="center"/>
      <protection locked="0" hidden="1"/>
    </xf>
    <xf numFmtId="0" fontId="26" fillId="0" borderId="0" xfId="3" applyFont="1" applyBorder="1" applyAlignment="1" applyProtection="1">
      <alignment horizontal="right" vertical="center" wrapText="1"/>
      <protection hidden="1"/>
    </xf>
    <xf numFmtId="0" fontId="26" fillId="0" borderId="19" xfId="3" applyFont="1" applyBorder="1" applyAlignment="1" applyProtection="1">
      <alignment horizontal="right" wrapText="1"/>
      <protection hidden="1"/>
    </xf>
    <xf numFmtId="0" fontId="21" fillId="2" borderId="20" xfId="3" applyFont="1" applyFill="1" applyBorder="1" applyAlignment="1" applyProtection="1">
      <alignment horizontal="left" vertical="center"/>
      <protection locked="0" hidden="1"/>
    </xf>
    <xf numFmtId="0" fontId="19" fillId="0" borderId="13" xfId="3" applyFont="1" applyBorder="1" applyAlignment="1">
      <alignment horizontal="left"/>
    </xf>
    <xf numFmtId="0" fontId="19" fillId="0" borderId="21" xfId="3" applyFont="1" applyBorder="1" applyAlignment="1">
      <alignment horizontal="left"/>
    </xf>
    <xf numFmtId="0" fontId="19" fillId="0" borderId="0" xfId="3" applyFont="1" applyBorder="1" applyAlignment="1" applyProtection="1">
      <alignment horizontal="right" vertical="center" wrapText="1"/>
      <protection hidden="1"/>
    </xf>
    <xf numFmtId="0" fontId="19" fillId="0" borderId="0" xfId="3" applyFont="1" applyBorder="1" applyAlignment="1" applyProtection="1">
      <alignment horizontal="right" wrapText="1"/>
      <protection hidden="1"/>
    </xf>
    <xf numFmtId="0" fontId="19" fillId="0" borderId="0" xfId="3" applyFont="1" applyAlignment="1" applyProtection="1">
      <alignment horizontal="right" wrapText="1"/>
      <protection hidden="1"/>
    </xf>
    <xf numFmtId="0" fontId="19" fillId="0" borderId="13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1" fontId="21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21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19" fillId="0" borderId="9" xfId="3" applyFont="1" applyBorder="1" applyAlignment="1" applyProtection="1">
      <alignment horizontal="right" vertical="center"/>
      <protection hidden="1"/>
    </xf>
    <xf numFmtId="0" fontId="19" fillId="0" borderId="0" xfId="3" applyFont="1" applyBorder="1" applyAlignment="1" applyProtection="1">
      <alignment horizontal="right"/>
      <protection hidden="1"/>
    </xf>
    <xf numFmtId="0" fontId="27" fillId="2" borderId="20" xfId="1" applyFont="1" applyFill="1" applyBorder="1" applyAlignment="1" applyProtection="1">
      <protection locked="0" hidden="1"/>
    </xf>
    <xf numFmtId="0" fontId="21" fillId="0" borderId="13" xfId="3" applyFont="1" applyBorder="1" applyAlignment="1" applyProtection="1">
      <protection locked="0" hidden="1"/>
    </xf>
    <xf numFmtId="0" fontId="21" fillId="0" borderId="21" xfId="3" applyFont="1" applyBorder="1" applyAlignment="1" applyProtection="1">
      <protection locked="0" hidden="1"/>
    </xf>
    <xf numFmtId="0" fontId="19" fillId="0" borderId="0" xfId="3" applyFont="1" applyBorder="1" applyAlignment="1" applyProtection="1">
      <alignment vertical="top" wrapText="1"/>
      <protection hidden="1"/>
    </xf>
    <xf numFmtId="0" fontId="19" fillId="0" borderId="0" xfId="3" applyFont="1" applyBorder="1" applyAlignment="1" applyProtection="1">
      <alignment wrapText="1"/>
      <protection hidden="1"/>
    </xf>
    <xf numFmtId="0" fontId="21" fillId="2" borderId="20" xfId="3" applyFont="1" applyFill="1" applyBorder="1" applyAlignment="1" applyProtection="1">
      <alignment horizontal="right" vertical="center"/>
      <protection locked="0" hidden="1"/>
    </xf>
    <xf numFmtId="0" fontId="19" fillId="0" borderId="13" xfId="3" applyFont="1" applyBorder="1" applyAlignment="1"/>
    <xf numFmtId="0" fontId="19" fillId="0" borderId="21" xfId="3" applyFont="1" applyBorder="1" applyAlignment="1"/>
    <xf numFmtId="0" fontId="19" fillId="0" borderId="0" xfId="3" applyFont="1" applyAlignment="1" applyProtection="1">
      <alignment horizontal="center" vertical="center"/>
      <protection hidden="1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vertical="center"/>
    </xf>
    <xf numFmtId="0" fontId="19" fillId="0" borderId="0" xfId="3" applyFont="1" applyAlignment="1" applyProtection="1">
      <alignment horizontal="right" vertical="center" wrapText="1"/>
      <protection hidden="1"/>
    </xf>
    <xf numFmtId="0" fontId="19" fillId="0" borderId="19" xfId="3" applyFont="1" applyBorder="1" applyAlignment="1" applyProtection="1">
      <alignment horizontal="right" wrapText="1"/>
      <protection hidden="1"/>
    </xf>
    <xf numFmtId="49" fontId="21" fillId="2" borderId="20" xfId="3" applyNumberFormat="1" applyFont="1" applyFill="1" applyBorder="1" applyAlignment="1" applyProtection="1">
      <alignment horizontal="left" vertical="center"/>
      <protection locked="0" hidden="1"/>
    </xf>
    <xf numFmtId="49" fontId="21" fillId="0" borderId="13" xfId="3" applyNumberFormat="1" applyFont="1" applyBorder="1" applyAlignment="1" applyProtection="1">
      <alignment horizontal="left" vertical="center"/>
      <protection locked="0" hidden="1"/>
    </xf>
    <xf numFmtId="49" fontId="21" fillId="0" borderId="21" xfId="3" applyNumberFormat="1" applyFont="1" applyBorder="1" applyAlignment="1" applyProtection="1">
      <alignment horizontal="left" vertical="center"/>
      <protection locked="0" hidden="1"/>
    </xf>
    <xf numFmtId="0" fontId="18" fillId="0" borderId="0" xfId="3" applyFont="1" applyAlignment="1"/>
    <xf numFmtId="0" fontId="19" fillId="0" borderId="0" xfId="3" applyFont="1" applyBorder="1" applyAlignment="1" applyProtection="1">
      <alignment horizontal="center" vertical="top"/>
      <protection hidden="1"/>
    </xf>
    <xf numFmtId="0" fontId="19" fillId="0" borderId="0" xfId="3" applyFont="1" applyBorder="1" applyAlignment="1" applyProtection="1">
      <alignment horizontal="center"/>
      <protection hidden="1"/>
    </xf>
    <xf numFmtId="0" fontId="19" fillId="0" borderId="11" xfId="3" applyFont="1" applyBorder="1" applyAlignment="1" applyProtection="1">
      <alignment horizontal="center"/>
      <protection hidden="1"/>
    </xf>
    <xf numFmtId="0" fontId="21" fillId="0" borderId="13" xfId="3" applyFont="1" applyBorder="1" applyAlignment="1" applyProtection="1">
      <alignment horizontal="left" vertical="center"/>
      <protection locked="0" hidden="1"/>
    </xf>
    <xf numFmtId="0" fontId="19" fillId="0" borderId="0" xfId="3" applyFont="1" applyFill="1" applyBorder="1" applyAlignment="1" applyProtection="1">
      <alignment horizontal="center" vertical="top"/>
      <protection hidden="1"/>
    </xf>
    <xf numFmtId="0" fontId="19" fillId="0" borderId="0" xfId="3" applyFont="1" applyFill="1" applyBorder="1" applyAlignment="1" applyProtection="1">
      <alignment horizontal="center"/>
      <protection hidden="1"/>
    </xf>
    <xf numFmtId="49" fontId="27" fillId="2" borderId="20" xfId="1" applyNumberFormat="1" applyFont="1" applyFill="1" applyBorder="1" applyAlignment="1" applyProtection="1">
      <alignment horizontal="left" vertical="center"/>
      <protection locked="0"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0" fontId="28" fillId="0" borderId="0" xfId="3" applyFont="1" applyAlignment="1" applyProtection="1">
      <alignment horizontal="left"/>
      <protection hidden="1"/>
    </xf>
    <xf numFmtId="0" fontId="29" fillId="0" borderId="0" xfId="3" applyFont="1" applyAlignment="1"/>
    <xf numFmtId="0" fontId="19" fillId="0" borderId="0" xfId="3" applyFont="1" applyBorder="1" applyAlignment="1" applyProtection="1">
      <alignment vertical="center"/>
      <protection hidden="1"/>
    </xf>
    <xf numFmtId="0" fontId="19" fillId="0" borderId="22" xfId="3" applyFont="1" applyBorder="1" applyAlignment="1" applyProtection="1">
      <alignment horizontal="center" vertical="top"/>
      <protection hidden="1"/>
    </xf>
    <xf numFmtId="0" fontId="19" fillId="0" borderId="22" xfId="3" applyFont="1" applyBorder="1" applyAlignment="1">
      <alignment horizontal="center"/>
    </xf>
    <xf numFmtId="0" fontId="19" fillId="0" borderId="22" xfId="3" applyFont="1" applyBorder="1" applyAlignment="1"/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vertical="center"/>
    </xf>
    <xf numFmtId="0" fontId="13" fillId="4" borderId="27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8">
    <cellStyle name="Hiperveza" xfId="1" builtinId="8"/>
    <cellStyle name="Hiperveza 2" xfId="6" xr:uid="{00000000-0005-0000-0000-000035000000}"/>
    <cellStyle name="Normal_TFI-KI" xfId="2" xr:uid="{00000000-0005-0000-0000-000001000000}"/>
    <cellStyle name="Normal_TFI-POD" xfId="3" xr:uid="{00000000-0005-0000-0000-000002000000}"/>
    <cellStyle name="Normalno" xfId="0" builtinId="0"/>
    <cellStyle name="Obično_Knjiga2" xfId="4" xr:uid="{00000000-0005-0000-0000-000004000000}"/>
    <cellStyle name="Style 1" xfId="5" xr:uid="{00000000-0005-0000-0000-000005000000}"/>
    <cellStyle name="Style 1 2" xfId="7" xr:uid="{00000000-0005-0000-0000-000038000000}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66"/>
  <sheetViews>
    <sheetView tabSelected="1" topLeftCell="A40" zoomScaleNormal="100" zoomScaleSheetLayoutView="110" workbookViewId="0">
      <selection activeCell="C54" sqref="C54:I54"/>
    </sheetView>
  </sheetViews>
  <sheetFormatPr defaultRowHeight="12.75" x14ac:dyDescent="0.2"/>
  <cols>
    <col min="1" max="1" width="11.85546875" style="66" customWidth="1"/>
    <col min="2" max="2" width="13" style="66" customWidth="1"/>
    <col min="3" max="6" width="9.140625" style="66"/>
    <col min="7" max="7" width="18.7109375" style="66" customWidth="1"/>
    <col min="8" max="8" width="19.28515625" style="66" customWidth="1"/>
    <col min="9" max="9" width="14.42578125" style="66" customWidth="1"/>
    <col min="10" max="16384" width="9.140625" style="66"/>
  </cols>
  <sheetData>
    <row r="1" spans="1:12" ht="15.75" x14ac:dyDescent="0.25">
      <c r="A1" s="216" t="s">
        <v>236</v>
      </c>
      <c r="B1" s="216"/>
      <c r="C1" s="216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178" t="s">
        <v>237</v>
      </c>
      <c r="B2" s="178"/>
      <c r="C2" s="178"/>
      <c r="D2" s="179"/>
      <c r="E2" s="123" t="s">
        <v>303</v>
      </c>
      <c r="F2" s="67"/>
      <c r="G2" s="68" t="s">
        <v>195</v>
      </c>
      <c r="H2" s="123" t="s">
        <v>304</v>
      </c>
      <c r="I2" s="69"/>
      <c r="J2" s="65"/>
      <c r="K2" s="65"/>
      <c r="L2" s="65"/>
    </row>
    <row r="3" spans="1:12" x14ac:dyDescent="0.2">
      <c r="A3" s="70"/>
      <c r="B3" s="70"/>
      <c r="C3" s="70"/>
      <c r="D3" s="71"/>
      <c r="E3" s="71"/>
      <c r="F3" s="71"/>
      <c r="G3" s="71"/>
      <c r="H3" s="71"/>
      <c r="I3" s="69"/>
      <c r="J3" s="65"/>
      <c r="K3" s="65"/>
      <c r="L3" s="65"/>
    </row>
    <row r="4" spans="1:12" x14ac:dyDescent="0.2">
      <c r="A4" s="72"/>
      <c r="B4" s="72"/>
      <c r="C4" s="72"/>
      <c r="D4" s="72"/>
      <c r="E4" s="73"/>
      <c r="F4" s="73"/>
      <c r="G4" s="72"/>
      <c r="H4" s="72"/>
      <c r="I4" s="74"/>
      <c r="J4" s="65"/>
      <c r="K4" s="65"/>
      <c r="L4" s="65"/>
    </row>
    <row r="5" spans="1:12" ht="18" x14ac:dyDescent="0.2">
      <c r="A5" s="180" t="s">
        <v>266</v>
      </c>
      <c r="B5" s="180"/>
      <c r="C5" s="180"/>
      <c r="D5" s="180"/>
      <c r="E5" s="180"/>
      <c r="F5" s="180"/>
      <c r="G5" s="180"/>
      <c r="H5" s="180"/>
      <c r="I5" s="180"/>
      <c r="J5" s="65"/>
      <c r="K5" s="65"/>
      <c r="L5" s="65"/>
    </row>
    <row r="6" spans="1:12" ht="15" x14ac:dyDescent="0.2">
      <c r="A6" s="75"/>
      <c r="B6" s="75"/>
      <c r="C6" s="75"/>
      <c r="D6" s="75"/>
      <c r="E6" s="75"/>
      <c r="F6" s="75"/>
      <c r="G6" s="75"/>
      <c r="H6" s="75"/>
      <c r="I6" s="75"/>
      <c r="J6" s="65"/>
      <c r="K6" s="65"/>
      <c r="L6" s="65"/>
    </row>
    <row r="7" spans="1:12" x14ac:dyDescent="0.2">
      <c r="A7" s="76"/>
      <c r="B7" s="76"/>
      <c r="C7" s="76"/>
      <c r="D7" s="77"/>
      <c r="E7" s="78"/>
      <c r="F7" s="79"/>
      <c r="G7" s="80"/>
      <c r="H7" s="81"/>
      <c r="I7" s="82"/>
      <c r="J7" s="65"/>
      <c r="K7" s="65"/>
      <c r="L7" s="65"/>
    </row>
    <row r="8" spans="1:12" x14ac:dyDescent="0.2">
      <c r="A8" s="181" t="s">
        <v>214</v>
      </c>
      <c r="B8" s="182"/>
      <c r="C8" s="183" t="s">
        <v>238</v>
      </c>
      <c r="D8" s="184"/>
      <c r="E8" s="77"/>
      <c r="F8" s="77"/>
      <c r="G8" s="77"/>
      <c r="H8" s="77"/>
      <c r="I8" s="83"/>
      <c r="J8" s="65"/>
      <c r="K8" s="65"/>
      <c r="L8" s="65"/>
    </row>
    <row r="9" spans="1:12" x14ac:dyDescent="0.2">
      <c r="A9" s="84"/>
      <c r="B9" s="84"/>
      <c r="C9" s="76"/>
      <c r="D9" s="76"/>
      <c r="E9" s="77"/>
      <c r="F9" s="77"/>
      <c r="G9" s="77"/>
      <c r="H9" s="77"/>
      <c r="I9" s="83"/>
      <c r="J9" s="65"/>
      <c r="K9" s="65"/>
      <c r="L9" s="65"/>
    </row>
    <row r="10" spans="1:12" ht="26.25" customHeight="1" x14ac:dyDescent="0.2">
      <c r="A10" s="185" t="s">
        <v>215</v>
      </c>
      <c r="B10" s="186"/>
      <c r="C10" s="183" t="s">
        <v>239</v>
      </c>
      <c r="D10" s="184"/>
      <c r="E10" s="77"/>
      <c r="F10" s="77"/>
      <c r="G10" s="77"/>
      <c r="H10" s="77"/>
      <c r="I10" s="77"/>
      <c r="J10" s="65"/>
      <c r="K10" s="65"/>
      <c r="L10" s="65"/>
    </row>
    <row r="11" spans="1:12" ht="12.75" customHeight="1" x14ac:dyDescent="0.2">
      <c r="A11" s="85"/>
      <c r="B11" s="85"/>
      <c r="C11" s="86"/>
      <c r="D11" s="76"/>
      <c r="E11" s="76"/>
      <c r="F11" s="76"/>
      <c r="G11" s="76"/>
      <c r="H11" s="76"/>
      <c r="I11" s="76"/>
      <c r="J11" s="65"/>
      <c r="K11" s="65"/>
      <c r="L11" s="65"/>
    </row>
    <row r="12" spans="1:12" x14ac:dyDescent="0.2">
      <c r="A12" s="190" t="s">
        <v>216</v>
      </c>
      <c r="B12" s="191"/>
      <c r="C12" s="183" t="s">
        <v>240</v>
      </c>
      <c r="D12" s="184"/>
      <c r="E12" s="76"/>
      <c r="F12" s="76"/>
      <c r="G12" s="76"/>
      <c r="H12" s="76"/>
      <c r="I12" s="76"/>
      <c r="J12" s="65"/>
      <c r="K12" s="65"/>
      <c r="L12" s="65"/>
    </row>
    <row r="13" spans="1:12" x14ac:dyDescent="0.2">
      <c r="A13" s="192"/>
      <c r="B13" s="192"/>
      <c r="C13" s="76"/>
      <c r="D13" s="76"/>
      <c r="E13" s="76"/>
      <c r="F13" s="76"/>
      <c r="G13" s="76"/>
      <c r="H13" s="76"/>
      <c r="I13" s="76"/>
      <c r="J13" s="65"/>
      <c r="K13" s="65"/>
      <c r="L13" s="65"/>
    </row>
    <row r="14" spans="1:12" x14ac:dyDescent="0.2">
      <c r="A14" s="181" t="s">
        <v>241</v>
      </c>
      <c r="B14" s="182"/>
      <c r="C14" s="187" t="s">
        <v>290</v>
      </c>
      <c r="D14" s="193"/>
      <c r="E14" s="193"/>
      <c r="F14" s="193"/>
      <c r="G14" s="193"/>
      <c r="H14" s="193"/>
      <c r="I14" s="194"/>
      <c r="J14" s="65"/>
      <c r="K14" s="65"/>
      <c r="L14" s="65"/>
    </row>
    <row r="15" spans="1:12" x14ac:dyDescent="0.2">
      <c r="A15" s="84"/>
      <c r="B15" s="84"/>
      <c r="C15" s="87"/>
      <c r="D15" s="76"/>
      <c r="E15" s="76"/>
      <c r="F15" s="76"/>
      <c r="G15" s="76"/>
      <c r="H15" s="76"/>
      <c r="I15" s="76"/>
      <c r="J15" s="65"/>
      <c r="K15" s="65"/>
      <c r="L15" s="65"/>
    </row>
    <row r="16" spans="1:12" x14ac:dyDescent="0.2">
      <c r="A16" s="181" t="s">
        <v>217</v>
      </c>
      <c r="B16" s="182"/>
      <c r="C16" s="195">
        <v>51000</v>
      </c>
      <c r="D16" s="196"/>
      <c r="E16" s="76"/>
      <c r="F16" s="187" t="s">
        <v>242</v>
      </c>
      <c r="G16" s="193"/>
      <c r="H16" s="193"/>
      <c r="I16" s="194"/>
      <c r="J16" s="65"/>
      <c r="K16" s="65"/>
      <c r="L16" s="65"/>
    </row>
    <row r="17" spans="1:12" x14ac:dyDescent="0.2">
      <c r="A17" s="84"/>
      <c r="B17" s="84"/>
      <c r="C17" s="76"/>
      <c r="D17" s="76"/>
      <c r="E17" s="76"/>
      <c r="F17" s="76"/>
      <c r="G17" s="76"/>
      <c r="H17" s="76"/>
      <c r="I17" s="76"/>
      <c r="J17" s="65"/>
      <c r="K17" s="65"/>
      <c r="L17" s="65"/>
    </row>
    <row r="18" spans="1:12" x14ac:dyDescent="0.2">
      <c r="A18" s="181" t="s">
        <v>218</v>
      </c>
      <c r="B18" s="182"/>
      <c r="C18" s="187" t="s">
        <v>243</v>
      </c>
      <c r="D18" s="193"/>
      <c r="E18" s="193"/>
      <c r="F18" s="193"/>
      <c r="G18" s="193"/>
      <c r="H18" s="193"/>
      <c r="I18" s="194"/>
      <c r="J18" s="65"/>
      <c r="K18" s="65"/>
      <c r="L18" s="65"/>
    </row>
    <row r="19" spans="1:12" x14ac:dyDescent="0.2">
      <c r="A19" s="84"/>
      <c r="B19" s="84"/>
      <c r="C19" s="76"/>
      <c r="D19" s="76"/>
      <c r="E19" s="76"/>
      <c r="F19" s="76"/>
      <c r="G19" s="76"/>
      <c r="H19" s="76"/>
      <c r="I19" s="76"/>
      <c r="J19" s="65"/>
      <c r="K19" s="65"/>
      <c r="L19" s="65"/>
    </row>
    <row r="20" spans="1:12" x14ac:dyDescent="0.2">
      <c r="A20" s="181" t="s">
        <v>219</v>
      </c>
      <c r="B20" s="182"/>
      <c r="C20" s="199" t="s">
        <v>244</v>
      </c>
      <c r="D20" s="200"/>
      <c r="E20" s="200"/>
      <c r="F20" s="200"/>
      <c r="G20" s="200"/>
      <c r="H20" s="200"/>
      <c r="I20" s="201"/>
      <c r="J20" s="65"/>
      <c r="K20" s="65"/>
      <c r="L20" s="65"/>
    </row>
    <row r="21" spans="1:12" x14ac:dyDescent="0.2">
      <c r="A21" s="84"/>
      <c r="B21" s="84"/>
      <c r="C21" s="87"/>
      <c r="D21" s="76"/>
      <c r="E21" s="76"/>
      <c r="F21" s="76"/>
      <c r="G21" s="76"/>
      <c r="H21" s="76"/>
      <c r="I21" s="76"/>
      <c r="J21" s="65"/>
      <c r="K21" s="65"/>
      <c r="L21" s="65"/>
    </row>
    <row r="22" spans="1:12" x14ac:dyDescent="0.2">
      <c r="A22" s="181" t="s">
        <v>1</v>
      </c>
      <c r="B22" s="182"/>
      <c r="C22" s="199" t="s">
        <v>245</v>
      </c>
      <c r="D22" s="200"/>
      <c r="E22" s="200"/>
      <c r="F22" s="200"/>
      <c r="G22" s="200"/>
      <c r="H22" s="200"/>
      <c r="I22" s="201"/>
      <c r="J22" s="65"/>
      <c r="K22" s="65"/>
      <c r="L22" s="65"/>
    </row>
    <row r="23" spans="1:12" x14ac:dyDescent="0.2">
      <c r="A23" s="84"/>
      <c r="B23" s="84"/>
      <c r="C23" s="87"/>
      <c r="D23" s="76"/>
      <c r="E23" s="76"/>
      <c r="F23" s="76"/>
      <c r="G23" s="76"/>
      <c r="H23" s="76"/>
      <c r="I23" s="76"/>
      <c r="J23" s="65"/>
      <c r="K23" s="65"/>
      <c r="L23" s="65"/>
    </row>
    <row r="24" spans="1:12" x14ac:dyDescent="0.2">
      <c r="A24" s="181" t="s">
        <v>246</v>
      </c>
      <c r="B24" s="182"/>
      <c r="C24" s="88">
        <v>373</v>
      </c>
      <c r="D24" s="187" t="s">
        <v>242</v>
      </c>
      <c r="E24" s="188"/>
      <c r="F24" s="189"/>
      <c r="G24" s="197"/>
      <c r="H24" s="198"/>
      <c r="I24" s="89"/>
      <c r="J24" s="65"/>
      <c r="K24" s="65"/>
      <c r="L24" s="65"/>
    </row>
    <row r="25" spans="1:12" x14ac:dyDescent="0.2">
      <c r="A25" s="84"/>
      <c r="B25" s="84"/>
      <c r="C25" s="76"/>
      <c r="D25" s="76"/>
      <c r="E25" s="76"/>
      <c r="F25" s="76"/>
      <c r="G25" s="76"/>
      <c r="H25" s="76"/>
      <c r="I25" s="77"/>
      <c r="J25" s="65"/>
      <c r="K25" s="65"/>
      <c r="L25" s="65"/>
    </row>
    <row r="26" spans="1:12" x14ac:dyDescent="0.2">
      <c r="A26" s="181" t="s">
        <v>220</v>
      </c>
      <c r="B26" s="182"/>
      <c r="C26" s="88">
        <v>8</v>
      </c>
      <c r="D26" s="187" t="s">
        <v>247</v>
      </c>
      <c r="E26" s="188"/>
      <c r="F26" s="188"/>
      <c r="G26" s="189"/>
      <c r="H26" s="90" t="s">
        <v>248</v>
      </c>
      <c r="I26" s="91">
        <v>600</v>
      </c>
      <c r="J26" s="65"/>
      <c r="K26" s="65"/>
      <c r="L26" s="65"/>
    </row>
    <row r="27" spans="1:12" x14ac:dyDescent="0.2">
      <c r="A27" s="84"/>
      <c r="B27" s="84"/>
      <c r="C27" s="76"/>
      <c r="D27" s="76"/>
      <c r="E27" s="76"/>
      <c r="F27" s="76"/>
      <c r="G27" s="84"/>
      <c r="H27" s="84" t="s">
        <v>249</v>
      </c>
      <c r="I27" s="87"/>
      <c r="J27" s="65"/>
      <c r="K27" s="65"/>
      <c r="L27" s="65"/>
    </row>
    <row r="28" spans="1:12" x14ac:dyDescent="0.2">
      <c r="A28" s="181" t="s">
        <v>221</v>
      </c>
      <c r="B28" s="182"/>
      <c r="C28" s="92" t="s">
        <v>252</v>
      </c>
      <c r="D28" s="93"/>
      <c r="E28" s="65"/>
      <c r="F28" s="77"/>
      <c r="G28" s="181" t="s">
        <v>250</v>
      </c>
      <c r="H28" s="182"/>
      <c r="I28" s="94" t="s">
        <v>251</v>
      </c>
      <c r="J28" s="65"/>
      <c r="K28" s="65"/>
      <c r="L28" s="65"/>
    </row>
    <row r="29" spans="1:12" x14ac:dyDescent="0.2">
      <c r="A29" s="84"/>
      <c r="B29" s="84"/>
      <c r="C29" s="76"/>
      <c r="D29" s="77"/>
      <c r="E29" s="77"/>
      <c r="F29" s="77"/>
      <c r="G29" s="77"/>
      <c r="H29" s="76"/>
      <c r="I29" s="95"/>
      <c r="J29" s="65"/>
      <c r="K29" s="65"/>
      <c r="L29" s="65"/>
    </row>
    <row r="30" spans="1:12" x14ac:dyDescent="0.2">
      <c r="A30" s="207" t="s">
        <v>222</v>
      </c>
      <c r="B30" s="208"/>
      <c r="C30" s="209"/>
      <c r="D30" s="209"/>
      <c r="E30" s="208" t="s">
        <v>223</v>
      </c>
      <c r="F30" s="210"/>
      <c r="G30" s="210"/>
      <c r="H30" s="209" t="s">
        <v>224</v>
      </c>
      <c r="I30" s="209"/>
      <c r="J30" s="65"/>
      <c r="K30" s="65"/>
      <c r="L30" s="65"/>
    </row>
    <row r="31" spans="1:12" x14ac:dyDescent="0.2">
      <c r="A31" s="65"/>
      <c r="B31" s="65"/>
      <c r="C31" s="65"/>
      <c r="D31" s="82"/>
      <c r="E31" s="76"/>
      <c r="F31" s="76"/>
      <c r="G31" s="76"/>
      <c r="H31" s="96"/>
      <c r="I31" s="95"/>
      <c r="J31" s="65"/>
      <c r="K31" s="65"/>
      <c r="L31" s="65"/>
    </row>
    <row r="32" spans="1:12" x14ac:dyDescent="0.2">
      <c r="A32" s="204"/>
      <c r="B32" s="205"/>
      <c r="C32" s="205"/>
      <c r="D32" s="206"/>
      <c r="E32" s="204"/>
      <c r="F32" s="205"/>
      <c r="G32" s="205"/>
      <c r="H32" s="183"/>
      <c r="I32" s="184"/>
      <c r="J32" s="65"/>
      <c r="K32" s="65"/>
      <c r="L32" s="65"/>
    </row>
    <row r="33" spans="1:12" x14ac:dyDescent="0.2">
      <c r="A33" s="97"/>
      <c r="B33" s="97"/>
      <c r="C33" s="87"/>
      <c r="D33" s="202"/>
      <c r="E33" s="202"/>
      <c r="F33" s="202"/>
      <c r="G33" s="203"/>
      <c r="H33" s="76"/>
      <c r="I33" s="98"/>
      <c r="J33" s="65"/>
      <c r="K33" s="65"/>
      <c r="L33" s="65"/>
    </row>
    <row r="34" spans="1:12" x14ac:dyDescent="0.2">
      <c r="A34" s="204"/>
      <c r="B34" s="205"/>
      <c r="C34" s="205"/>
      <c r="D34" s="206"/>
      <c r="E34" s="204"/>
      <c r="F34" s="205"/>
      <c r="G34" s="205"/>
      <c r="H34" s="183"/>
      <c r="I34" s="184"/>
      <c r="J34" s="65"/>
      <c r="K34" s="65"/>
      <c r="L34" s="65"/>
    </row>
    <row r="35" spans="1:12" x14ac:dyDescent="0.2">
      <c r="A35" s="97"/>
      <c r="B35" s="97"/>
      <c r="C35" s="87"/>
      <c r="D35" s="99"/>
      <c r="E35" s="99"/>
      <c r="F35" s="99"/>
      <c r="G35" s="100"/>
      <c r="H35" s="76"/>
      <c r="I35" s="101"/>
      <c r="J35" s="65"/>
      <c r="K35" s="65"/>
      <c r="L35" s="65"/>
    </row>
    <row r="36" spans="1:12" x14ac:dyDescent="0.2">
      <c r="A36" s="204"/>
      <c r="B36" s="205"/>
      <c r="C36" s="205"/>
      <c r="D36" s="206"/>
      <c r="E36" s="204"/>
      <c r="F36" s="205"/>
      <c r="G36" s="205"/>
      <c r="H36" s="183"/>
      <c r="I36" s="184"/>
      <c r="J36" s="65"/>
      <c r="K36" s="65"/>
      <c r="L36" s="65"/>
    </row>
    <row r="37" spans="1:12" x14ac:dyDescent="0.2">
      <c r="A37" s="97"/>
      <c r="B37" s="97"/>
      <c r="C37" s="87"/>
      <c r="D37" s="99"/>
      <c r="E37" s="99"/>
      <c r="F37" s="99"/>
      <c r="G37" s="100"/>
      <c r="H37" s="76"/>
      <c r="I37" s="101"/>
      <c r="J37" s="65"/>
      <c r="K37" s="65"/>
      <c r="L37" s="65"/>
    </row>
    <row r="38" spans="1:12" x14ac:dyDescent="0.2">
      <c r="A38" s="204"/>
      <c r="B38" s="205"/>
      <c r="C38" s="205"/>
      <c r="D38" s="206"/>
      <c r="E38" s="204"/>
      <c r="F38" s="205"/>
      <c r="G38" s="205"/>
      <c r="H38" s="183"/>
      <c r="I38" s="184"/>
      <c r="J38" s="65"/>
      <c r="K38" s="65"/>
      <c r="L38" s="65"/>
    </row>
    <row r="39" spans="1:12" x14ac:dyDescent="0.2">
      <c r="A39" s="102"/>
      <c r="B39" s="102"/>
      <c r="C39" s="217"/>
      <c r="D39" s="218"/>
      <c r="E39" s="76"/>
      <c r="F39" s="217"/>
      <c r="G39" s="218"/>
      <c r="H39" s="76"/>
      <c r="I39" s="76"/>
      <c r="J39" s="65"/>
      <c r="K39" s="65"/>
      <c r="L39" s="65"/>
    </row>
    <row r="40" spans="1:12" x14ac:dyDescent="0.2">
      <c r="A40" s="204"/>
      <c r="B40" s="205"/>
      <c r="C40" s="205"/>
      <c r="D40" s="206"/>
      <c r="E40" s="204"/>
      <c r="F40" s="205"/>
      <c r="G40" s="205"/>
      <c r="H40" s="183"/>
      <c r="I40" s="184"/>
      <c r="J40" s="65"/>
      <c r="K40" s="65"/>
      <c r="L40" s="65"/>
    </row>
    <row r="41" spans="1:12" x14ac:dyDescent="0.2">
      <c r="A41" s="102"/>
      <c r="B41" s="102"/>
      <c r="C41" s="103"/>
      <c r="D41" s="104"/>
      <c r="E41" s="76"/>
      <c r="F41" s="103"/>
      <c r="G41" s="104"/>
      <c r="H41" s="76"/>
      <c r="I41" s="76"/>
      <c r="J41" s="65"/>
      <c r="K41" s="65"/>
      <c r="L41" s="65"/>
    </row>
    <row r="42" spans="1:12" x14ac:dyDescent="0.2">
      <c r="A42" s="204"/>
      <c r="B42" s="205"/>
      <c r="C42" s="205"/>
      <c r="D42" s="206"/>
      <c r="E42" s="204"/>
      <c r="F42" s="205"/>
      <c r="G42" s="205"/>
      <c r="H42" s="183"/>
      <c r="I42" s="184"/>
      <c r="J42" s="65"/>
      <c r="K42" s="65"/>
      <c r="L42" s="65"/>
    </row>
    <row r="43" spans="1:12" x14ac:dyDescent="0.2">
      <c r="A43" s="105"/>
      <c r="B43" s="106"/>
      <c r="C43" s="106"/>
      <c r="D43" s="106"/>
      <c r="E43" s="105"/>
      <c r="F43" s="106"/>
      <c r="G43" s="106"/>
      <c r="H43" s="107"/>
      <c r="I43" s="108"/>
      <c r="J43" s="65"/>
      <c r="K43" s="65"/>
      <c r="L43" s="65"/>
    </row>
    <row r="44" spans="1:12" x14ac:dyDescent="0.2">
      <c r="A44" s="102"/>
      <c r="B44" s="102"/>
      <c r="C44" s="103"/>
      <c r="D44" s="104"/>
      <c r="E44" s="76"/>
      <c r="F44" s="103"/>
      <c r="G44" s="104"/>
      <c r="H44" s="76"/>
      <c r="I44" s="76"/>
      <c r="J44" s="65"/>
      <c r="K44" s="65"/>
      <c r="L44" s="65"/>
    </row>
    <row r="45" spans="1:12" x14ac:dyDescent="0.2">
      <c r="A45" s="109"/>
      <c r="B45" s="109"/>
      <c r="C45" s="109"/>
      <c r="D45" s="86"/>
      <c r="E45" s="86"/>
      <c r="F45" s="109"/>
      <c r="G45" s="86"/>
      <c r="H45" s="86"/>
      <c r="I45" s="86"/>
      <c r="J45" s="65"/>
      <c r="K45" s="65"/>
      <c r="L45" s="65"/>
    </row>
    <row r="46" spans="1:12" x14ac:dyDescent="0.2">
      <c r="A46" s="211" t="s">
        <v>225</v>
      </c>
      <c r="B46" s="212"/>
      <c r="C46" s="183"/>
      <c r="D46" s="184"/>
      <c r="E46" s="77"/>
      <c r="F46" s="187"/>
      <c r="G46" s="205"/>
      <c r="H46" s="205"/>
      <c r="I46" s="206"/>
      <c r="J46" s="65"/>
      <c r="K46" s="65"/>
      <c r="L46" s="65"/>
    </row>
    <row r="47" spans="1:12" x14ac:dyDescent="0.2">
      <c r="A47" s="102"/>
      <c r="B47" s="102"/>
      <c r="C47" s="217"/>
      <c r="D47" s="218"/>
      <c r="E47" s="76"/>
      <c r="F47" s="217"/>
      <c r="G47" s="219"/>
      <c r="H47" s="110"/>
      <c r="I47" s="110"/>
      <c r="J47" s="65"/>
      <c r="K47" s="65"/>
      <c r="L47" s="65"/>
    </row>
    <row r="48" spans="1:12" x14ac:dyDescent="0.2">
      <c r="A48" s="211" t="s">
        <v>226</v>
      </c>
      <c r="B48" s="212"/>
      <c r="C48" s="187" t="s">
        <v>291</v>
      </c>
      <c r="D48" s="220"/>
      <c r="E48" s="220"/>
      <c r="F48" s="220"/>
      <c r="G48" s="220"/>
      <c r="H48" s="220"/>
      <c r="I48" s="220"/>
      <c r="J48" s="65"/>
      <c r="K48" s="65"/>
      <c r="L48" s="65"/>
    </row>
    <row r="49" spans="1:12" x14ac:dyDescent="0.2">
      <c r="A49" s="84"/>
      <c r="B49" s="84"/>
      <c r="C49" s="111" t="s">
        <v>228</v>
      </c>
      <c r="D49" s="77"/>
      <c r="E49" s="77"/>
      <c r="F49" s="77"/>
      <c r="G49" s="77"/>
      <c r="H49" s="77"/>
      <c r="I49" s="77"/>
      <c r="J49" s="65"/>
      <c r="K49" s="65"/>
      <c r="L49" s="65"/>
    </row>
    <row r="50" spans="1:12" x14ac:dyDescent="0.2">
      <c r="A50" s="211" t="s">
        <v>227</v>
      </c>
      <c r="B50" s="212"/>
      <c r="C50" s="213" t="s">
        <v>253</v>
      </c>
      <c r="D50" s="214"/>
      <c r="E50" s="215"/>
      <c r="F50" s="77"/>
      <c r="G50" s="90" t="s">
        <v>231</v>
      </c>
      <c r="H50" s="213" t="s">
        <v>254</v>
      </c>
      <c r="I50" s="215"/>
      <c r="J50" s="65"/>
      <c r="K50" s="65"/>
      <c r="L50" s="65"/>
    </row>
    <row r="51" spans="1:12" x14ac:dyDescent="0.2">
      <c r="A51" s="84"/>
      <c r="B51" s="84"/>
      <c r="C51" s="111"/>
      <c r="D51" s="77"/>
      <c r="E51" s="77"/>
      <c r="F51" s="77"/>
      <c r="G51" s="77"/>
      <c r="H51" s="77"/>
      <c r="I51" s="77"/>
      <c r="J51" s="65"/>
      <c r="K51" s="65"/>
      <c r="L51" s="65"/>
    </row>
    <row r="52" spans="1:12" x14ac:dyDescent="0.2">
      <c r="A52" s="211" t="s">
        <v>219</v>
      </c>
      <c r="B52" s="212"/>
      <c r="C52" s="223" t="s">
        <v>255</v>
      </c>
      <c r="D52" s="214"/>
      <c r="E52" s="214"/>
      <c r="F52" s="214"/>
      <c r="G52" s="214"/>
      <c r="H52" s="214"/>
      <c r="I52" s="215"/>
      <c r="J52" s="65"/>
      <c r="K52" s="65"/>
      <c r="L52" s="65"/>
    </row>
    <row r="53" spans="1:12" x14ac:dyDescent="0.2">
      <c r="A53" s="84"/>
      <c r="B53" s="84"/>
      <c r="C53" s="77"/>
      <c r="D53" s="77"/>
      <c r="E53" s="77"/>
      <c r="F53" s="77"/>
      <c r="G53" s="77"/>
      <c r="H53" s="77"/>
      <c r="I53" s="77"/>
      <c r="J53" s="65"/>
      <c r="K53" s="65"/>
      <c r="L53" s="65"/>
    </row>
    <row r="54" spans="1:12" x14ac:dyDescent="0.2">
      <c r="A54" s="181" t="s">
        <v>229</v>
      </c>
      <c r="B54" s="182"/>
      <c r="C54" s="224" t="s">
        <v>307</v>
      </c>
      <c r="D54" s="214"/>
      <c r="E54" s="214"/>
      <c r="F54" s="214"/>
      <c r="G54" s="214"/>
      <c r="H54" s="214"/>
      <c r="I54" s="194"/>
      <c r="J54" s="65"/>
      <c r="K54" s="65"/>
      <c r="L54" s="65"/>
    </row>
    <row r="55" spans="1:12" x14ac:dyDescent="0.2">
      <c r="A55" s="112"/>
      <c r="B55" s="112"/>
      <c r="C55" s="227" t="s">
        <v>230</v>
      </c>
      <c r="D55" s="227"/>
      <c r="E55" s="227"/>
      <c r="F55" s="227"/>
      <c r="G55" s="227"/>
      <c r="H55" s="227"/>
      <c r="I55" s="72"/>
      <c r="J55" s="65"/>
      <c r="K55" s="65"/>
      <c r="L55" s="65"/>
    </row>
    <row r="56" spans="1:12" x14ac:dyDescent="0.2">
      <c r="A56" s="112"/>
      <c r="B56" s="112"/>
      <c r="C56" s="113"/>
      <c r="D56" s="113"/>
      <c r="E56" s="113"/>
      <c r="F56" s="113"/>
      <c r="G56" s="113"/>
      <c r="H56" s="113"/>
      <c r="I56" s="72"/>
      <c r="J56" s="65"/>
      <c r="K56" s="65"/>
      <c r="L56" s="65"/>
    </row>
    <row r="57" spans="1:12" x14ac:dyDescent="0.2">
      <c r="A57" s="112"/>
      <c r="B57" s="225" t="s">
        <v>232</v>
      </c>
      <c r="C57" s="226"/>
      <c r="D57" s="226"/>
      <c r="E57" s="226"/>
      <c r="F57" s="114"/>
      <c r="G57" s="114"/>
      <c r="H57" s="115"/>
      <c r="I57" s="115"/>
      <c r="J57" s="65"/>
      <c r="K57" s="65"/>
      <c r="L57" s="65"/>
    </row>
    <row r="58" spans="1:12" x14ac:dyDescent="0.2">
      <c r="A58" s="112"/>
      <c r="B58" s="116" t="s">
        <v>233</v>
      </c>
      <c r="C58" s="117"/>
      <c r="D58" s="117"/>
      <c r="E58" s="117"/>
      <c r="F58" s="117"/>
      <c r="G58" s="117"/>
      <c r="H58" s="115"/>
      <c r="I58" s="115"/>
      <c r="J58" s="65"/>
      <c r="K58" s="65"/>
      <c r="L58" s="65"/>
    </row>
    <row r="59" spans="1:12" x14ac:dyDescent="0.2">
      <c r="A59" s="112"/>
      <c r="B59" s="116" t="s">
        <v>234</v>
      </c>
      <c r="C59" s="117"/>
      <c r="D59" s="117"/>
      <c r="E59" s="117"/>
      <c r="F59" s="117"/>
      <c r="G59" s="117"/>
      <c r="H59" s="115"/>
      <c r="I59" s="115"/>
      <c r="J59" s="65"/>
      <c r="K59" s="65"/>
      <c r="L59" s="65"/>
    </row>
    <row r="60" spans="1:12" x14ac:dyDescent="0.2">
      <c r="A60" s="112"/>
      <c r="B60" s="116" t="s">
        <v>261</v>
      </c>
      <c r="C60" s="117"/>
      <c r="D60" s="117"/>
      <c r="E60" s="117"/>
      <c r="F60" s="117"/>
      <c r="G60" s="117"/>
      <c r="H60" s="115"/>
      <c r="I60" s="115"/>
      <c r="J60" s="65"/>
      <c r="K60" s="65"/>
      <c r="L60" s="65"/>
    </row>
    <row r="61" spans="1:12" x14ac:dyDescent="0.2">
      <c r="A61" s="112"/>
      <c r="B61" s="116"/>
      <c r="C61" s="118"/>
      <c r="D61" s="118"/>
      <c r="E61" s="118"/>
      <c r="F61" s="118"/>
      <c r="G61" s="118"/>
      <c r="H61" s="115"/>
      <c r="I61" s="115"/>
      <c r="J61" s="65"/>
      <c r="K61" s="65"/>
      <c r="L61" s="65"/>
    </row>
    <row r="62" spans="1:12" x14ac:dyDescent="0.2">
      <c r="A62" s="112"/>
      <c r="B62" s="116"/>
      <c r="C62" s="118"/>
      <c r="D62" s="118"/>
      <c r="E62" s="118"/>
      <c r="F62" s="118"/>
      <c r="G62" s="118"/>
      <c r="H62" s="115"/>
      <c r="I62" s="115"/>
      <c r="J62" s="65"/>
      <c r="K62" s="65"/>
      <c r="L62" s="65"/>
    </row>
    <row r="63" spans="1:12" x14ac:dyDescent="0.2">
      <c r="A63" s="112"/>
      <c r="B63" s="112"/>
      <c r="C63" s="113"/>
      <c r="D63" s="113"/>
      <c r="E63" s="113"/>
      <c r="F63" s="113"/>
      <c r="G63" s="113"/>
      <c r="H63" s="113"/>
      <c r="I63" s="72"/>
      <c r="J63" s="65"/>
      <c r="K63" s="65"/>
      <c r="L63" s="65"/>
    </row>
    <row r="64" spans="1:12" ht="13.5" thickBot="1" x14ac:dyDescent="0.25">
      <c r="A64" s="119" t="s">
        <v>2</v>
      </c>
      <c r="B64" s="77"/>
      <c r="C64" s="77"/>
      <c r="D64" s="77"/>
      <c r="E64" s="77"/>
      <c r="F64" s="77"/>
      <c r="G64" s="120"/>
      <c r="H64" s="121"/>
      <c r="I64" s="120"/>
      <c r="J64" s="65"/>
      <c r="K64" s="65"/>
      <c r="L64" s="65"/>
    </row>
    <row r="65" spans="1:12" x14ac:dyDescent="0.2">
      <c r="A65" s="77"/>
      <c r="B65" s="77"/>
      <c r="C65" s="77"/>
      <c r="D65" s="77"/>
      <c r="E65" s="112" t="s">
        <v>3</v>
      </c>
      <c r="F65" s="65"/>
      <c r="G65" s="228" t="s">
        <v>235</v>
      </c>
      <c r="H65" s="229"/>
      <c r="I65" s="230"/>
      <c r="J65" s="65"/>
      <c r="K65" s="65"/>
      <c r="L65" s="65"/>
    </row>
    <row r="66" spans="1:12" x14ac:dyDescent="0.2">
      <c r="A66" s="122"/>
      <c r="B66" s="122"/>
      <c r="C66" s="82"/>
      <c r="D66" s="82"/>
      <c r="E66" s="82"/>
      <c r="F66" s="82"/>
      <c r="G66" s="221"/>
      <c r="H66" s="222"/>
      <c r="I66" s="82"/>
      <c r="J66" s="65"/>
      <c r="K66" s="65"/>
      <c r="L66" s="65"/>
    </row>
  </sheetData>
  <protectedRanges>
    <protectedRange sqref="E2:E3 H2:H3 C8:D8 C10:D10 C12:D12 C14:I14 C16:D16 F16:I16 C18:I18 C20:I20 C22:I22 C26:G26 C24:F24 C28 I28 I26 A32:I32 A34:I34 A36:D36" name="Range1"/>
  </protectedRanges>
  <mergeCells count="69">
    <mergeCell ref="G66:H66"/>
    <mergeCell ref="A52:B52"/>
    <mergeCell ref="C52:I52"/>
    <mergeCell ref="A54:B54"/>
    <mergeCell ref="C54:I54"/>
    <mergeCell ref="B57:E57"/>
    <mergeCell ref="C55:H55"/>
    <mergeCell ref="G65:I65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H40:I40"/>
    <mergeCell ref="A42:D42"/>
    <mergeCell ref="E42:G42"/>
    <mergeCell ref="H42:I42"/>
    <mergeCell ref="A38:D38"/>
    <mergeCell ref="E38:G38"/>
    <mergeCell ref="H38:I38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:D2"/>
    <mergeCell ref="A5:I5"/>
    <mergeCell ref="A8:B8"/>
    <mergeCell ref="C8:D8"/>
    <mergeCell ref="A10:B10"/>
    <mergeCell ref="C10:D10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 xr:uid="{00000000-0004-0000-0000-000000000000}"/>
    <hyperlink ref="C22" r:id="rId2" xr:uid="{00000000-0004-0000-0000-000001000000}"/>
    <hyperlink ref="C52" r:id="rId3" xr:uid="{00000000-0004-0000-0000-000002000000}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123"/>
  <sheetViews>
    <sheetView zoomScaleNormal="100" zoomScaleSheetLayoutView="110" workbookViewId="0">
      <selection activeCell="A11" sqref="A11:H11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234" t="s">
        <v>267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x14ac:dyDescent="0.2">
      <c r="A2" s="235" t="s">
        <v>305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1" x14ac:dyDescent="0.2">
      <c r="A4" s="270" t="s">
        <v>294</v>
      </c>
      <c r="B4" s="271"/>
      <c r="C4" s="271"/>
      <c r="D4" s="271"/>
      <c r="E4" s="271"/>
      <c r="F4" s="271"/>
      <c r="G4" s="271"/>
      <c r="H4" s="271"/>
      <c r="I4" s="271"/>
      <c r="J4" s="271"/>
      <c r="K4" s="272"/>
    </row>
    <row r="5" spans="1:11" ht="23.25" thickBot="1" x14ac:dyDescent="0.25">
      <c r="A5" s="273" t="s">
        <v>6</v>
      </c>
      <c r="B5" s="274"/>
      <c r="C5" s="274"/>
      <c r="D5" s="274"/>
      <c r="E5" s="274"/>
      <c r="F5" s="274"/>
      <c r="G5" s="274"/>
      <c r="H5" s="275"/>
      <c r="I5" s="42" t="s">
        <v>292</v>
      </c>
      <c r="J5" s="46" t="s">
        <v>98</v>
      </c>
      <c r="K5" s="43" t="s">
        <v>99</v>
      </c>
    </row>
    <row r="6" spans="1:11" x14ac:dyDescent="0.2">
      <c r="A6" s="276">
        <v>1</v>
      </c>
      <c r="B6" s="276"/>
      <c r="C6" s="276"/>
      <c r="D6" s="276"/>
      <c r="E6" s="276"/>
      <c r="F6" s="276"/>
      <c r="G6" s="276"/>
      <c r="H6" s="276"/>
      <c r="I6" s="44">
        <v>2</v>
      </c>
      <c r="J6" s="45">
        <v>3</v>
      </c>
      <c r="K6" s="45">
        <v>4</v>
      </c>
    </row>
    <row r="7" spans="1:11" x14ac:dyDescent="0.2">
      <c r="A7" s="277" t="s">
        <v>257</v>
      </c>
      <c r="B7" s="278"/>
      <c r="C7" s="278"/>
      <c r="D7" s="278"/>
      <c r="E7" s="278"/>
      <c r="F7" s="278"/>
      <c r="G7" s="278"/>
      <c r="H7" s="278"/>
      <c r="I7" s="278"/>
      <c r="J7" s="278"/>
      <c r="K7" s="279"/>
    </row>
    <row r="8" spans="1:11" x14ac:dyDescent="0.2">
      <c r="A8" s="266" t="s">
        <v>8</v>
      </c>
      <c r="B8" s="267"/>
      <c r="C8" s="267"/>
      <c r="D8" s="267"/>
      <c r="E8" s="267"/>
      <c r="F8" s="267"/>
      <c r="G8" s="267"/>
      <c r="H8" s="268"/>
      <c r="I8" s="6">
        <v>1</v>
      </c>
      <c r="J8" s="10">
        <v>0</v>
      </c>
      <c r="K8" s="10">
        <v>0</v>
      </c>
    </row>
    <row r="9" spans="1:11" x14ac:dyDescent="0.2">
      <c r="A9" s="236" t="s">
        <v>9</v>
      </c>
      <c r="B9" s="237"/>
      <c r="C9" s="237"/>
      <c r="D9" s="237"/>
      <c r="E9" s="237"/>
      <c r="F9" s="237"/>
      <c r="G9" s="237"/>
      <c r="H9" s="238"/>
      <c r="I9" s="4">
        <v>2</v>
      </c>
      <c r="J9" s="11">
        <f>J10+J17+J27+J36+J40</f>
        <v>622394138</v>
      </c>
      <c r="K9" s="11">
        <f>K10+K17+K27+K36+K40</f>
        <v>628935141</v>
      </c>
    </row>
    <row r="10" spans="1:11" x14ac:dyDescent="0.2">
      <c r="A10" s="231" t="s">
        <v>268</v>
      </c>
      <c r="B10" s="232"/>
      <c r="C10" s="232"/>
      <c r="D10" s="232"/>
      <c r="E10" s="232"/>
      <c r="F10" s="232"/>
      <c r="G10" s="232"/>
      <c r="H10" s="233"/>
      <c r="I10" s="4">
        <v>3</v>
      </c>
      <c r="J10" s="11">
        <f>SUM(J11:J16)</f>
        <v>480873</v>
      </c>
      <c r="K10" s="11">
        <f>SUM(K11:K16)</f>
        <v>391700</v>
      </c>
    </row>
    <row r="11" spans="1:11" x14ac:dyDescent="0.2">
      <c r="A11" s="231" t="s">
        <v>10</v>
      </c>
      <c r="B11" s="232"/>
      <c r="C11" s="232"/>
      <c r="D11" s="232"/>
      <c r="E11" s="232"/>
      <c r="F11" s="232"/>
      <c r="G11" s="232"/>
      <c r="H11" s="233"/>
      <c r="I11" s="4">
        <v>4</v>
      </c>
      <c r="J11" s="125">
        <v>0</v>
      </c>
      <c r="K11" s="142">
        <v>0</v>
      </c>
    </row>
    <row r="12" spans="1:11" x14ac:dyDescent="0.2">
      <c r="A12" s="231" t="s">
        <v>11</v>
      </c>
      <c r="B12" s="232"/>
      <c r="C12" s="232"/>
      <c r="D12" s="232"/>
      <c r="E12" s="232"/>
      <c r="F12" s="232"/>
      <c r="G12" s="232"/>
      <c r="H12" s="233"/>
      <c r="I12" s="4">
        <v>5</v>
      </c>
      <c r="J12" s="125">
        <v>480873</v>
      </c>
      <c r="K12" s="142">
        <v>391700</v>
      </c>
    </row>
    <row r="13" spans="1:11" x14ac:dyDescent="0.2">
      <c r="A13" s="231" t="s">
        <v>0</v>
      </c>
      <c r="B13" s="232"/>
      <c r="C13" s="232"/>
      <c r="D13" s="232"/>
      <c r="E13" s="232"/>
      <c r="F13" s="232"/>
      <c r="G13" s="232"/>
      <c r="H13" s="233"/>
      <c r="I13" s="4">
        <v>6</v>
      </c>
      <c r="J13" s="125">
        <v>0</v>
      </c>
      <c r="K13" s="142">
        <v>0</v>
      </c>
    </row>
    <row r="14" spans="1:11" x14ac:dyDescent="0.2">
      <c r="A14" s="231" t="s">
        <v>12</v>
      </c>
      <c r="B14" s="232"/>
      <c r="C14" s="232"/>
      <c r="D14" s="232"/>
      <c r="E14" s="232"/>
      <c r="F14" s="232"/>
      <c r="G14" s="232"/>
      <c r="H14" s="233"/>
      <c r="I14" s="4">
        <v>7</v>
      </c>
      <c r="J14" s="125">
        <v>0</v>
      </c>
      <c r="K14" s="142">
        <v>0</v>
      </c>
    </row>
    <row r="15" spans="1:11" x14ac:dyDescent="0.2">
      <c r="A15" s="231" t="s">
        <v>13</v>
      </c>
      <c r="B15" s="232"/>
      <c r="C15" s="232"/>
      <c r="D15" s="232"/>
      <c r="E15" s="232"/>
      <c r="F15" s="232"/>
      <c r="G15" s="232"/>
      <c r="H15" s="233"/>
      <c r="I15" s="4">
        <v>8</v>
      </c>
      <c r="J15" s="125">
        <v>0</v>
      </c>
      <c r="K15" s="142">
        <v>0</v>
      </c>
    </row>
    <row r="16" spans="1:11" x14ac:dyDescent="0.2">
      <c r="A16" s="231" t="s">
        <v>14</v>
      </c>
      <c r="B16" s="232"/>
      <c r="C16" s="232"/>
      <c r="D16" s="232"/>
      <c r="E16" s="232"/>
      <c r="F16" s="232"/>
      <c r="G16" s="232"/>
      <c r="H16" s="233"/>
      <c r="I16" s="4">
        <v>9</v>
      </c>
      <c r="J16" s="125">
        <v>0</v>
      </c>
      <c r="K16" s="142">
        <v>0</v>
      </c>
    </row>
    <row r="17" spans="1:11" x14ac:dyDescent="0.2">
      <c r="A17" s="231" t="s">
        <v>269</v>
      </c>
      <c r="B17" s="232"/>
      <c r="C17" s="232"/>
      <c r="D17" s="232"/>
      <c r="E17" s="232"/>
      <c r="F17" s="232"/>
      <c r="G17" s="232"/>
      <c r="H17" s="233"/>
      <c r="I17" s="4">
        <v>10</v>
      </c>
      <c r="J17" s="11">
        <f>SUM(J18:J26)</f>
        <v>587661301</v>
      </c>
      <c r="K17" s="11">
        <f>SUM(K18:K26)</f>
        <v>594402355</v>
      </c>
    </row>
    <row r="18" spans="1:11" x14ac:dyDescent="0.2">
      <c r="A18" s="231" t="s">
        <v>15</v>
      </c>
      <c r="B18" s="232"/>
      <c r="C18" s="232"/>
      <c r="D18" s="232"/>
      <c r="E18" s="232"/>
      <c r="F18" s="232"/>
      <c r="G18" s="232"/>
      <c r="H18" s="233"/>
      <c r="I18" s="4">
        <v>11</v>
      </c>
      <c r="J18" s="126">
        <v>229075870</v>
      </c>
      <c r="K18" s="143">
        <v>228523670</v>
      </c>
    </row>
    <row r="19" spans="1:11" x14ac:dyDescent="0.2">
      <c r="A19" s="231" t="s">
        <v>16</v>
      </c>
      <c r="B19" s="232"/>
      <c r="C19" s="232"/>
      <c r="D19" s="232"/>
      <c r="E19" s="232"/>
      <c r="F19" s="232"/>
      <c r="G19" s="232"/>
      <c r="H19" s="233"/>
      <c r="I19" s="4">
        <v>12</v>
      </c>
      <c r="J19" s="126">
        <v>108637611</v>
      </c>
      <c r="K19" s="143">
        <v>193286990</v>
      </c>
    </row>
    <row r="20" spans="1:11" x14ac:dyDescent="0.2">
      <c r="A20" s="231" t="s">
        <v>17</v>
      </c>
      <c r="B20" s="232"/>
      <c r="C20" s="232"/>
      <c r="D20" s="232"/>
      <c r="E20" s="232"/>
      <c r="F20" s="232"/>
      <c r="G20" s="232"/>
      <c r="H20" s="233"/>
      <c r="I20" s="4">
        <v>13</v>
      </c>
      <c r="J20" s="126">
        <v>2089174</v>
      </c>
      <c r="K20" s="143">
        <v>1891349</v>
      </c>
    </row>
    <row r="21" spans="1:11" x14ac:dyDescent="0.2">
      <c r="A21" s="231" t="s">
        <v>18</v>
      </c>
      <c r="B21" s="232"/>
      <c r="C21" s="232"/>
      <c r="D21" s="232"/>
      <c r="E21" s="232"/>
      <c r="F21" s="232"/>
      <c r="G21" s="232"/>
      <c r="H21" s="233"/>
      <c r="I21" s="4">
        <v>14</v>
      </c>
      <c r="J21" s="126">
        <v>50718889</v>
      </c>
      <c r="K21" s="143">
        <v>48164556</v>
      </c>
    </row>
    <row r="22" spans="1:11" x14ac:dyDescent="0.2">
      <c r="A22" s="231" t="s">
        <v>19</v>
      </c>
      <c r="B22" s="232"/>
      <c r="C22" s="232"/>
      <c r="D22" s="232"/>
      <c r="E22" s="232"/>
      <c r="F22" s="232"/>
      <c r="G22" s="232"/>
      <c r="H22" s="233"/>
      <c r="I22" s="4">
        <v>15</v>
      </c>
      <c r="J22" s="126">
        <v>0</v>
      </c>
      <c r="K22" s="143">
        <v>0</v>
      </c>
    </row>
    <row r="23" spans="1:11" x14ac:dyDescent="0.2">
      <c r="A23" s="231" t="s">
        <v>20</v>
      </c>
      <c r="B23" s="232"/>
      <c r="C23" s="232"/>
      <c r="D23" s="232"/>
      <c r="E23" s="232"/>
      <c r="F23" s="232"/>
      <c r="G23" s="232"/>
      <c r="H23" s="233"/>
      <c r="I23" s="4">
        <v>16</v>
      </c>
      <c r="J23" s="126">
        <v>212500</v>
      </c>
      <c r="K23" s="143">
        <v>250000</v>
      </c>
    </row>
    <row r="24" spans="1:11" x14ac:dyDescent="0.2">
      <c r="A24" s="231" t="s">
        <v>21</v>
      </c>
      <c r="B24" s="232"/>
      <c r="C24" s="232"/>
      <c r="D24" s="232"/>
      <c r="E24" s="232"/>
      <c r="F24" s="232"/>
      <c r="G24" s="232"/>
      <c r="H24" s="233"/>
      <c r="I24" s="4">
        <v>17</v>
      </c>
      <c r="J24" s="126">
        <v>190496124</v>
      </c>
      <c r="K24" s="143">
        <v>115914319</v>
      </c>
    </row>
    <row r="25" spans="1:11" x14ac:dyDescent="0.2">
      <c r="A25" s="231" t="s">
        <v>22</v>
      </c>
      <c r="B25" s="232"/>
      <c r="C25" s="232"/>
      <c r="D25" s="232"/>
      <c r="E25" s="232"/>
      <c r="F25" s="232"/>
      <c r="G25" s="232"/>
      <c r="H25" s="233"/>
      <c r="I25" s="4">
        <v>18</v>
      </c>
      <c r="J25" s="126">
        <v>325736</v>
      </c>
      <c r="K25" s="143">
        <v>325736</v>
      </c>
    </row>
    <row r="26" spans="1:11" x14ac:dyDescent="0.2">
      <c r="A26" s="231" t="s">
        <v>23</v>
      </c>
      <c r="B26" s="232"/>
      <c r="C26" s="232"/>
      <c r="D26" s="232"/>
      <c r="E26" s="232"/>
      <c r="F26" s="232"/>
      <c r="G26" s="232"/>
      <c r="H26" s="233"/>
      <c r="I26" s="4">
        <v>19</v>
      </c>
      <c r="J26" s="126">
        <v>6105397</v>
      </c>
      <c r="K26" s="143">
        <v>6045735</v>
      </c>
    </row>
    <row r="27" spans="1:11" x14ac:dyDescent="0.2">
      <c r="A27" s="231" t="s">
        <v>270</v>
      </c>
      <c r="B27" s="232"/>
      <c r="C27" s="232"/>
      <c r="D27" s="232"/>
      <c r="E27" s="232"/>
      <c r="F27" s="232"/>
      <c r="G27" s="232"/>
      <c r="H27" s="233"/>
      <c r="I27" s="4">
        <v>20</v>
      </c>
      <c r="J27" s="11">
        <f>SUM(J28:J35)</f>
        <v>12057013</v>
      </c>
      <c r="K27" s="11">
        <f>SUM(K28:K35)</f>
        <v>11937068</v>
      </c>
    </row>
    <row r="28" spans="1:11" x14ac:dyDescent="0.2">
      <c r="A28" s="231" t="s">
        <v>24</v>
      </c>
      <c r="B28" s="232"/>
      <c r="C28" s="232"/>
      <c r="D28" s="232"/>
      <c r="E28" s="232"/>
      <c r="F28" s="232"/>
      <c r="G28" s="232"/>
      <c r="H28" s="233"/>
      <c r="I28" s="4">
        <v>21</v>
      </c>
      <c r="J28" s="127">
        <v>11767170</v>
      </c>
      <c r="K28" s="144">
        <v>11767170</v>
      </c>
    </row>
    <row r="29" spans="1:11" x14ac:dyDescent="0.2">
      <c r="A29" s="231" t="s">
        <v>25</v>
      </c>
      <c r="B29" s="232"/>
      <c r="C29" s="232"/>
      <c r="D29" s="232"/>
      <c r="E29" s="232"/>
      <c r="F29" s="232"/>
      <c r="G29" s="232"/>
      <c r="H29" s="233"/>
      <c r="I29" s="4">
        <v>22</v>
      </c>
      <c r="J29" s="127">
        <v>0</v>
      </c>
      <c r="K29" s="144">
        <v>0</v>
      </c>
    </row>
    <row r="30" spans="1:11" x14ac:dyDescent="0.2">
      <c r="A30" s="231" t="s">
        <v>26</v>
      </c>
      <c r="B30" s="232"/>
      <c r="C30" s="232"/>
      <c r="D30" s="232"/>
      <c r="E30" s="232"/>
      <c r="F30" s="232"/>
      <c r="G30" s="232"/>
      <c r="H30" s="233"/>
      <c r="I30" s="4">
        <v>23</v>
      </c>
      <c r="J30" s="127">
        <v>40000</v>
      </c>
      <c r="K30" s="144">
        <v>40000</v>
      </c>
    </row>
    <row r="31" spans="1:11" x14ac:dyDescent="0.2">
      <c r="A31" s="231" t="s">
        <v>27</v>
      </c>
      <c r="B31" s="232"/>
      <c r="C31" s="232"/>
      <c r="D31" s="232"/>
      <c r="E31" s="232"/>
      <c r="F31" s="232"/>
      <c r="G31" s="232"/>
      <c r="H31" s="233"/>
      <c r="I31" s="4">
        <v>24</v>
      </c>
      <c r="J31" s="127">
        <v>0</v>
      </c>
      <c r="K31" s="144">
        <v>0</v>
      </c>
    </row>
    <row r="32" spans="1:11" x14ac:dyDescent="0.2">
      <c r="A32" s="231" t="s">
        <v>28</v>
      </c>
      <c r="B32" s="232"/>
      <c r="C32" s="232"/>
      <c r="D32" s="232"/>
      <c r="E32" s="232"/>
      <c r="F32" s="232"/>
      <c r="G32" s="232"/>
      <c r="H32" s="233"/>
      <c r="I32" s="4">
        <v>25</v>
      </c>
      <c r="J32" s="127">
        <v>249843</v>
      </c>
      <c r="K32" s="144">
        <v>129898</v>
      </c>
    </row>
    <row r="33" spans="1:11" x14ac:dyDescent="0.2">
      <c r="A33" s="231" t="s">
        <v>29</v>
      </c>
      <c r="B33" s="232"/>
      <c r="C33" s="232"/>
      <c r="D33" s="232"/>
      <c r="E33" s="232"/>
      <c r="F33" s="232"/>
      <c r="G33" s="232"/>
      <c r="H33" s="233"/>
      <c r="I33" s="4">
        <v>26</v>
      </c>
      <c r="J33" s="127">
        <v>0</v>
      </c>
      <c r="K33" s="144">
        <v>0</v>
      </c>
    </row>
    <row r="34" spans="1:11" x14ac:dyDescent="0.2">
      <c r="A34" s="231" t="s">
        <v>30</v>
      </c>
      <c r="B34" s="232"/>
      <c r="C34" s="232"/>
      <c r="D34" s="232"/>
      <c r="E34" s="232"/>
      <c r="F34" s="232"/>
      <c r="G34" s="232"/>
      <c r="H34" s="233"/>
      <c r="I34" s="4">
        <v>27</v>
      </c>
      <c r="J34" s="127">
        <v>0</v>
      </c>
      <c r="K34" s="144">
        <v>0</v>
      </c>
    </row>
    <row r="35" spans="1:11" x14ac:dyDescent="0.2">
      <c r="A35" s="231" t="s">
        <v>31</v>
      </c>
      <c r="B35" s="232"/>
      <c r="C35" s="232"/>
      <c r="D35" s="232"/>
      <c r="E35" s="232"/>
      <c r="F35" s="232"/>
      <c r="G35" s="232"/>
      <c r="H35" s="233"/>
      <c r="I35" s="4">
        <v>28</v>
      </c>
      <c r="J35" s="127">
        <v>0</v>
      </c>
      <c r="K35" s="144">
        <v>0</v>
      </c>
    </row>
    <row r="36" spans="1:11" x14ac:dyDescent="0.2">
      <c r="A36" s="231" t="s">
        <v>271</v>
      </c>
      <c r="B36" s="232"/>
      <c r="C36" s="232"/>
      <c r="D36" s="232"/>
      <c r="E36" s="232"/>
      <c r="F36" s="232"/>
      <c r="G36" s="232"/>
      <c r="H36" s="233"/>
      <c r="I36" s="4">
        <v>29</v>
      </c>
      <c r="J36" s="11">
        <f>SUM(J37:J39)</f>
        <v>4339884</v>
      </c>
      <c r="K36" s="11">
        <f>SUM(K37:K39)</f>
        <v>4339884</v>
      </c>
    </row>
    <row r="37" spans="1:11" x14ac:dyDescent="0.2">
      <c r="A37" s="231" t="s">
        <v>32</v>
      </c>
      <c r="B37" s="232"/>
      <c r="C37" s="232"/>
      <c r="D37" s="232"/>
      <c r="E37" s="232"/>
      <c r="F37" s="232"/>
      <c r="G37" s="232"/>
      <c r="H37" s="233"/>
      <c r="I37" s="4">
        <v>30</v>
      </c>
      <c r="J37" s="128">
        <v>0</v>
      </c>
      <c r="K37" s="145">
        <v>0</v>
      </c>
    </row>
    <row r="38" spans="1:11" x14ac:dyDescent="0.2">
      <c r="A38" s="231" t="s">
        <v>33</v>
      </c>
      <c r="B38" s="232"/>
      <c r="C38" s="232"/>
      <c r="D38" s="232"/>
      <c r="E38" s="232"/>
      <c r="F38" s="232"/>
      <c r="G38" s="232"/>
      <c r="H38" s="233"/>
      <c r="I38" s="4">
        <v>31</v>
      </c>
      <c r="J38" s="128">
        <v>4339884</v>
      </c>
      <c r="K38" s="145">
        <v>4339884</v>
      </c>
    </row>
    <row r="39" spans="1:11" x14ac:dyDescent="0.2">
      <c r="A39" s="231" t="s">
        <v>34</v>
      </c>
      <c r="B39" s="232"/>
      <c r="C39" s="232"/>
      <c r="D39" s="232"/>
      <c r="E39" s="232"/>
      <c r="F39" s="232"/>
      <c r="G39" s="232"/>
      <c r="H39" s="233"/>
      <c r="I39" s="4">
        <v>32</v>
      </c>
      <c r="J39" s="128">
        <v>0</v>
      </c>
      <c r="K39" s="145">
        <v>0</v>
      </c>
    </row>
    <row r="40" spans="1:11" x14ac:dyDescent="0.2">
      <c r="A40" s="231" t="s">
        <v>35</v>
      </c>
      <c r="B40" s="232"/>
      <c r="C40" s="232"/>
      <c r="D40" s="232"/>
      <c r="E40" s="232"/>
      <c r="F40" s="232"/>
      <c r="G40" s="232"/>
      <c r="H40" s="233"/>
      <c r="I40" s="4">
        <v>33</v>
      </c>
      <c r="J40" s="128">
        <v>17855067</v>
      </c>
      <c r="K40" s="145">
        <v>17864134</v>
      </c>
    </row>
    <row r="41" spans="1:11" x14ac:dyDescent="0.2">
      <c r="A41" s="236" t="s">
        <v>36</v>
      </c>
      <c r="B41" s="237"/>
      <c r="C41" s="237"/>
      <c r="D41" s="237"/>
      <c r="E41" s="237"/>
      <c r="F41" s="237"/>
      <c r="G41" s="237"/>
      <c r="H41" s="238"/>
      <c r="I41" s="4">
        <v>34</v>
      </c>
      <c r="J41" s="11">
        <f>J42+J50+J57+J65</f>
        <v>101206339</v>
      </c>
      <c r="K41" s="11">
        <f>K42+K50+K57+K65</f>
        <v>75636508</v>
      </c>
    </row>
    <row r="42" spans="1:11" x14ac:dyDescent="0.2">
      <c r="A42" s="231" t="s">
        <v>37</v>
      </c>
      <c r="B42" s="232"/>
      <c r="C42" s="232"/>
      <c r="D42" s="232"/>
      <c r="E42" s="232"/>
      <c r="F42" s="232"/>
      <c r="G42" s="232"/>
      <c r="H42" s="233"/>
      <c r="I42" s="4">
        <v>35</v>
      </c>
      <c r="J42" s="11">
        <f>SUM(J43:J49)</f>
        <v>531876</v>
      </c>
      <c r="K42" s="11">
        <f>SUM(K43:K49)</f>
        <v>1155229</v>
      </c>
    </row>
    <row r="43" spans="1:11" x14ac:dyDescent="0.2">
      <c r="A43" s="231" t="s">
        <v>38</v>
      </c>
      <c r="B43" s="232"/>
      <c r="C43" s="232"/>
      <c r="D43" s="232"/>
      <c r="E43" s="232"/>
      <c r="F43" s="232"/>
      <c r="G43" s="232"/>
      <c r="H43" s="233"/>
      <c r="I43" s="4">
        <v>36</v>
      </c>
      <c r="J43" s="129">
        <v>531876</v>
      </c>
      <c r="K43" s="146">
        <v>1155229</v>
      </c>
    </row>
    <row r="44" spans="1:11" x14ac:dyDescent="0.2">
      <c r="A44" s="231" t="s">
        <v>39</v>
      </c>
      <c r="B44" s="232"/>
      <c r="C44" s="232"/>
      <c r="D44" s="232"/>
      <c r="E44" s="232"/>
      <c r="F44" s="232"/>
      <c r="G44" s="232"/>
      <c r="H44" s="233"/>
      <c r="I44" s="4">
        <v>37</v>
      </c>
      <c r="J44" s="129">
        <v>0</v>
      </c>
      <c r="K44" s="129">
        <v>0</v>
      </c>
    </row>
    <row r="45" spans="1:11" x14ac:dyDescent="0.2">
      <c r="A45" s="231" t="s">
        <v>40</v>
      </c>
      <c r="B45" s="232"/>
      <c r="C45" s="232"/>
      <c r="D45" s="232"/>
      <c r="E45" s="232"/>
      <c r="F45" s="232"/>
      <c r="G45" s="232"/>
      <c r="H45" s="233"/>
      <c r="I45" s="4">
        <v>38</v>
      </c>
      <c r="J45" s="129">
        <v>0</v>
      </c>
      <c r="K45" s="129">
        <v>0</v>
      </c>
    </row>
    <row r="46" spans="1:11" x14ac:dyDescent="0.2">
      <c r="A46" s="231" t="s">
        <v>41</v>
      </c>
      <c r="B46" s="232"/>
      <c r="C46" s="232"/>
      <c r="D46" s="232"/>
      <c r="E46" s="232"/>
      <c r="F46" s="232"/>
      <c r="G46" s="232"/>
      <c r="H46" s="233"/>
      <c r="I46" s="4">
        <v>39</v>
      </c>
      <c r="J46" s="129">
        <v>0</v>
      </c>
      <c r="K46" s="129">
        <v>0</v>
      </c>
    </row>
    <row r="47" spans="1:11" x14ac:dyDescent="0.2">
      <c r="A47" s="231" t="s">
        <v>42</v>
      </c>
      <c r="B47" s="232"/>
      <c r="C47" s="232"/>
      <c r="D47" s="232"/>
      <c r="E47" s="232"/>
      <c r="F47" s="232"/>
      <c r="G47" s="232"/>
      <c r="H47" s="233"/>
      <c r="I47" s="4">
        <v>40</v>
      </c>
      <c r="J47" s="129">
        <v>0</v>
      </c>
      <c r="K47" s="129">
        <v>0</v>
      </c>
    </row>
    <row r="48" spans="1:11" x14ac:dyDescent="0.2">
      <c r="A48" s="231" t="s">
        <v>43</v>
      </c>
      <c r="B48" s="232"/>
      <c r="C48" s="232"/>
      <c r="D48" s="232"/>
      <c r="E48" s="232"/>
      <c r="F48" s="232"/>
      <c r="G48" s="232"/>
      <c r="H48" s="233"/>
      <c r="I48" s="4">
        <v>41</v>
      </c>
      <c r="J48" s="129">
        <v>0</v>
      </c>
      <c r="K48" s="129">
        <v>0</v>
      </c>
    </row>
    <row r="49" spans="1:11" x14ac:dyDescent="0.2">
      <c r="A49" s="231" t="s">
        <v>44</v>
      </c>
      <c r="B49" s="232"/>
      <c r="C49" s="232"/>
      <c r="D49" s="232"/>
      <c r="E49" s="232"/>
      <c r="F49" s="232"/>
      <c r="G49" s="232"/>
      <c r="H49" s="233"/>
      <c r="I49" s="4">
        <v>42</v>
      </c>
      <c r="J49" s="129">
        <v>0</v>
      </c>
      <c r="K49" s="129">
        <v>0</v>
      </c>
    </row>
    <row r="50" spans="1:11" x14ac:dyDescent="0.2">
      <c r="A50" s="231" t="s">
        <v>272</v>
      </c>
      <c r="B50" s="232"/>
      <c r="C50" s="232"/>
      <c r="D50" s="232"/>
      <c r="E50" s="232"/>
      <c r="F50" s="232"/>
      <c r="G50" s="232"/>
      <c r="H50" s="233"/>
      <c r="I50" s="4">
        <v>43</v>
      </c>
      <c r="J50" s="11">
        <f>SUM(J51:J56)</f>
        <v>28105134</v>
      </c>
      <c r="K50" s="11">
        <f>SUM(K51:K56)</f>
        <v>23924831</v>
      </c>
    </row>
    <row r="51" spans="1:11" x14ac:dyDescent="0.2">
      <c r="A51" s="231" t="s">
        <v>45</v>
      </c>
      <c r="B51" s="232"/>
      <c r="C51" s="232"/>
      <c r="D51" s="232"/>
      <c r="E51" s="232"/>
      <c r="F51" s="232"/>
      <c r="G51" s="232"/>
      <c r="H51" s="233"/>
      <c r="I51" s="4">
        <v>44</v>
      </c>
      <c r="J51" s="130">
        <v>399569</v>
      </c>
      <c r="K51" s="147">
        <v>2254124</v>
      </c>
    </row>
    <row r="52" spans="1:11" x14ac:dyDescent="0.2">
      <c r="A52" s="231" t="s">
        <v>46</v>
      </c>
      <c r="B52" s="232"/>
      <c r="C52" s="232"/>
      <c r="D52" s="232"/>
      <c r="E52" s="232"/>
      <c r="F52" s="232"/>
      <c r="G52" s="232"/>
      <c r="H52" s="233"/>
      <c r="I52" s="4">
        <v>45</v>
      </c>
      <c r="J52" s="130">
        <v>25794014</v>
      </c>
      <c r="K52" s="147">
        <v>18683399</v>
      </c>
    </row>
    <row r="53" spans="1:11" x14ac:dyDescent="0.2">
      <c r="A53" s="231" t="s">
        <v>47</v>
      </c>
      <c r="B53" s="232"/>
      <c r="C53" s="232"/>
      <c r="D53" s="232"/>
      <c r="E53" s="232"/>
      <c r="F53" s="232"/>
      <c r="G53" s="232"/>
      <c r="H53" s="233"/>
      <c r="I53" s="4">
        <v>46</v>
      </c>
      <c r="J53" s="130">
        <v>0</v>
      </c>
      <c r="K53" s="147">
        <v>0</v>
      </c>
    </row>
    <row r="54" spans="1:11" x14ac:dyDescent="0.2">
      <c r="A54" s="231" t="s">
        <v>48</v>
      </c>
      <c r="B54" s="232"/>
      <c r="C54" s="232"/>
      <c r="D54" s="232"/>
      <c r="E54" s="232"/>
      <c r="F54" s="232"/>
      <c r="G54" s="232"/>
      <c r="H54" s="233"/>
      <c r="I54" s="4">
        <v>47</v>
      </c>
      <c r="J54" s="130">
        <v>1643</v>
      </c>
      <c r="K54" s="147">
        <v>3483</v>
      </c>
    </row>
    <row r="55" spans="1:11" x14ac:dyDescent="0.2">
      <c r="A55" s="231" t="s">
        <v>49</v>
      </c>
      <c r="B55" s="232"/>
      <c r="C55" s="232"/>
      <c r="D55" s="232"/>
      <c r="E55" s="232"/>
      <c r="F55" s="232"/>
      <c r="G55" s="232"/>
      <c r="H55" s="233"/>
      <c r="I55" s="4">
        <v>48</v>
      </c>
      <c r="J55" s="130">
        <v>1843107</v>
      </c>
      <c r="K55" s="147">
        <v>2151855</v>
      </c>
    </row>
    <row r="56" spans="1:11" x14ac:dyDescent="0.2">
      <c r="A56" s="231" t="s">
        <v>50</v>
      </c>
      <c r="B56" s="232"/>
      <c r="C56" s="232"/>
      <c r="D56" s="232"/>
      <c r="E56" s="232"/>
      <c r="F56" s="232"/>
      <c r="G56" s="232"/>
      <c r="H56" s="233"/>
      <c r="I56" s="4">
        <v>49</v>
      </c>
      <c r="J56" s="130">
        <v>66801</v>
      </c>
      <c r="K56" s="147">
        <v>831970</v>
      </c>
    </row>
    <row r="57" spans="1:11" x14ac:dyDescent="0.2">
      <c r="A57" s="231" t="s">
        <v>273</v>
      </c>
      <c r="B57" s="232"/>
      <c r="C57" s="232"/>
      <c r="D57" s="232"/>
      <c r="E57" s="232"/>
      <c r="F57" s="232"/>
      <c r="G57" s="232"/>
      <c r="H57" s="233"/>
      <c r="I57" s="4">
        <v>50</v>
      </c>
      <c r="J57" s="11">
        <f>SUM(J58:J64)</f>
        <v>70249290</v>
      </c>
      <c r="K57" s="11">
        <f>SUM(K58:K64)</f>
        <v>43761484</v>
      </c>
    </row>
    <row r="58" spans="1:11" x14ac:dyDescent="0.2">
      <c r="A58" s="231" t="s">
        <v>51</v>
      </c>
      <c r="B58" s="232"/>
      <c r="C58" s="232"/>
      <c r="D58" s="232"/>
      <c r="E58" s="232"/>
      <c r="F58" s="232"/>
      <c r="G58" s="232"/>
      <c r="H58" s="233"/>
      <c r="I58" s="4">
        <v>51</v>
      </c>
      <c r="J58" s="131">
        <v>0</v>
      </c>
      <c r="K58" s="148">
        <v>0</v>
      </c>
    </row>
    <row r="59" spans="1:11" x14ac:dyDescent="0.2">
      <c r="A59" s="231" t="s">
        <v>25</v>
      </c>
      <c r="B59" s="232"/>
      <c r="C59" s="232"/>
      <c r="D59" s="232"/>
      <c r="E59" s="232"/>
      <c r="F59" s="232"/>
      <c r="G59" s="232"/>
      <c r="H59" s="233"/>
      <c r="I59" s="4">
        <v>52</v>
      </c>
      <c r="J59" s="131">
        <v>0</v>
      </c>
      <c r="K59" s="148">
        <v>0</v>
      </c>
    </row>
    <row r="60" spans="1:11" x14ac:dyDescent="0.2">
      <c r="A60" s="231" t="s">
        <v>26</v>
      </c>
      <c r="B60" s="232"/>
      <c r="C60" s="232"/>
      <c r="D60" s="232"/>
      <c r="E60" s="232"/>
      <c r="F60" s="232"/>
      <c r="G60" s="232"/>
      <c r="H60" s="233"/>
      <c r="I60" s="4">
        <v>53</v>
      </c>
      <c r="J60" s="131">
        <v>0</v>
      </c>
      <c r="K60" s="148">
        <v>2897897</v>
      </c>
    </row>
    <row r="61" spans="1:11" x14ac:dyDescent="0.2">
      <c r="A61" s="231" t="s">
        <v>27</v>
      </c>
      <c r="B61" s="232"/>
      <c r="C61" s="232"/>
      <c r="D61" s="232"/>
      <c r="E61" s="232"/>
      <c r="F61" s="232"/>
      <c r="G61" s="232"/>
      <c r="H61" s="233"/>
      <c r="I61" s="4">
        <v>54</v>
      </c>
      <c r="J61" s="131">
        <v>0</v>
      </c>
      <c r="K61" s="148">
        <v>0</v>
      </c>
    </row>
    <row r="62" spans="1:11" x14ac:dyDescent="0.2">
      <c r="A62" s="231" t="s">
        <v>28</v>
      </c>
      <c r="B62" s="232"/>
      <c r="C62" s="232"/>
      <c r="D62" s="232"/>
      <c r="E62" s="232"/>
      <c r="F62" s="232"/>
      <c r="G62" s="232"/>
      <c r="H62" s="233"/>
      <c r="I62" s="4">
        <v>55</v>
      </c>
      <c r="J62" s="131">
        <v>0</v>
      </c>
      <c r="K62" s="148">
        <v>0</v>
      </c>
    </row>
    <row r="63" spans="1:11" x14ac:dyDescent="0.2">
      <c r="A63" s="231" t="s">
        <v>52</v>
      </c>
      <c r="B63" s="232"/>
      <c r="C63" s="232"/>
      <c r="D63" s="232"/>
      <c r="E63" s="232"/>
      <c r="F63" s="232"/>
      <c r="G63" s="232"/>
      <c r="H63" s="233"/>
      <c r="I63" s="4">
        <v>56</v>
      </c>
      <c r="J63" s="131">
        <v>70249290</v>
      </c>
      <c r="K63" s="148">
        <v>40863587</v>
      </c>
    </row>
    <row r="64" spans="1:11" x14ac:dyDescent="0.2">
      <c r="A64" s="231" t="s">
        <v>53</v>
      </c>
      <c r="B64" s="232"/>
      <c r="C64" s="232"/>
      <c r="D64" s="232"/>
      <c r="E64" s="232"/>
      <c r="F64" s="232"/>
      <c r="G64" s="232"/>
      <c r="H64" s="233"/>
      <c r="I64" s="4">
        <v>57</v>
      </c>
      <c r="J64" s="131">
        <v>0</v>
      </c>
      <c r="K64" s="148">
        <v>0</v>
      </c>
    </row>
    <row r="65" spans="1:11" x14ac:dyDescent="0.2">
      <c r="A65" s="231" t="s">
        <v>54</v>
      </c>
      <c r="B65" s="232"/>
      <c r="C65" s="232"/>
      <c r="D65" s="232"/>
      <c r="E65" s="232"/>
      <c r="F65" s="232"/>
      <c r="G65" s="232"/>
      <c r="H65" s="233"/>
      <c r="I65" s="4">
        <v>58</v>
      </c>
      <c r="J65" s="131">
        <v>2320039</v>
      </c>
      <c r="K65" s="148">
        <v>6794964</v>
      </c>
    </row>
    <row r="66" spans="1:11" x14ac:dyDescent="0.2">
      <c r="A66" s="236" t="s">
        <v>55</v>
      </c>
      <c r="B66" s="237"/>
      <c r="C66" s="237"/>
      <c r="D66" s="237"/>
      <c r="E66" s="237"/>
      <c r="F66" s="237"/>
      <c r="G66" s="237"/>
      <c r="H66" s="238"/>
      <c r="I66" s="4">
        <v>59</v>
      </c>
      <c r="J66" s="131">
        <v>1045720</v>
      </c>
      <c r="K66" s="148">
        <v>2101973</v>
      </c>
    </row>
    <row r="67" spans="1:11" x14ac:dyDescent="0.2">
      <c r="A67" s="236" t="s">
        <v>56</v>
      </c>
      <c r="B67" s="237"/>
      <c r="C67" s="237"/>
      <c r="D67" s="237"/>
      <c r="E67" s="237"/>
      <c r="F67" s="237"/>
      <c r="G67" s="237"/>
      <c r="H67" s="238"/>
      <c r="I67" s="5">
        <v>60</v>
      </c>
      <c r="J67" s="11">
        <f>J8+J9+J41+J66</f>
        <v>724646197</v>
      </c>
      <c r="K67" s="11">
        <f>K8+K9+K41+K66</f>
        <v>706673622</v>
      </c>
    </row>
    <row r="68" spans="1:11" x14ac:dyDescent="0.2">
      <c r="A68" s="261" t="s">
        <v>57</v>
      </c>
      <c r="B68" s="262"/>
      <c r="C68" s="262"/>
      <c r="D68" s="262"/>
      <c r="E68" s="262"/>
      <c r="F68" s="262"/>
      <c r="G68" s="262"/>
      <c r="H68" s="263"/>
      <c r="I68" s="59">
        <v>61</v>
      </c>
      <c r="J68" s="13">
        <v>804016</v>
      </c>
      <c r="K68" s="13">
        <v>804016</v>
      </c>
    </row>
    <row r="69" spans="1:11" x14ac:dyDescent="0.2">
      <c r="A69" s="247" t="s">
        <v>258</v>
      </c>
      <c r="B69" s="264"/>
      <c r="C69" s="264"/>
      <c r="D69" s="264"/>
      <c r="E69" s="264"/>
      <c r="F69" s="264"/>
      <c r="G69" s="264"/>
      <c r="H69" s="264"/>
      <c r="I69" s="264"/>
      <c r="J69" s="264"/>
      <c r="K69" s="265"/>
    </row>
    <row r="70" spans="1:11" x14ac:dyDescent="0.2">
      <c r="A70" s="266" t="s">
        <v>259</v>
      </c>
      <c r="B70" s="267"/>
      <c r="C70" s="267"/>
      <c r="D70" s="267"/>
      <c r="E70" s="267"/>
      <c r="F70" s="267"/>
      <c r="G70" s="267"/>
      <c r="H70" s="268"/>
      <c r="I70" s="6">
        <v>62</v>
      </c>
      <c r="J70" s="16">
        <f>J71+J72+J73+J79+J80+J83+J86</f>
        <v>609452742</v>
      </c>
      <c r="K70" s="16">
        <f>K71+K72+K73+K79+K80+K83+K86</f>
        <v>618386179</v>
      </c>
    </row>
    <row r="71" spans="1:11" x14ac:dyDescent="0.2">
      <c r="A71" s="231" t="s">
        <v>58</v>
      </c>
      <c r="B71" s="232"/>
      <c r="C71" s="232"/>
      <c r="D71" s="232"/>
      <c r="E71" s="232"/>
      <c r="F71" s="232"/>
      <c r="G71" s="232"/>
      <c r="H71" s="233"/>
      <c r="I71" s="4">
        <v>63</v>
      </c>
      <c r="J71" s="132">
        <v>539219000</v>
      </c>
      <c r="K71" s="132">
        <v>539219000</v>
      </c>
    </row>
    <row r="72" spans="1:11" x14ac:dyDescent="0.2">
      <c r="A72" s="231" t="s">
        <v>59</v>
      </c>
      <c r="B72" s="232"/>
      <c r="C72" s="232"/>
      <c r="D72" s="232"/>
      <c r="E72" s="232"/>
      <c r="F72" s="232"/>
      <c r="G72" s="232"/>
      <c r="H72" s="233"/>
      <c r="I72" s="4">
        <v>64</v>
      </c>
      <c r="J72" s="132">
        <v>38623828</v>
      </c>
      <c r="K72" s="132">
        <v>38623828</v>
      </c>
    </row>
    <row r="73" spans="1:11" x14ac:dyDescent="0.2">
      <c r="A73" s="231" t="s">
        <v>60</v>
      </c>
      <c r="B73" s="232"/>
      <c r="C73" s="232"/>
      <c r="D73" s="232"/>
      <c r="E73" s="232"/>
      <c r="F73" s="232"/>
      <c r="G73" s="232"/>
      <c r="H73" s="233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231" t="s">
        <v>256</v>
      </c>
      <c r="B74" s="232"/>
      <c r="C74" s="232"/>
      <c r="D74" s="232"/>
      <c r="E74" s="232"/>
      <c r="F74" s="232"/>
      <c r="G74" s="232"/>
      <c r="H74" s="233"/>
      <c r="I74" s="4">
        <v>66</v>
      </c>
      <c r="J74" s="133">
        <v>0</v>
      </c>
      <c r="K74" s="133">
        <v>0</v>
      </c>
    </row>
    <row r="75" spans="1:11" x14ac:dyDescent="0.2">
      <c r="A75" s="231" t="s">
        <v>61</v>
      </c>
      <c r="B75" s="232"/>
      <c r="C75" s="232"/>
      <c r="D75" s="232"/>
      <c r="E75" s="232"/>
      <c r="F75" s="232"/>
      <c r="G75" s="232"/>
      <c r="H75" s="233"/>
      <c r="I75" s="4">
        <v>67</v>
      </c>
      <c r="J75" s="133">
        <v>0</v>
      </c>
      <c r="K75" s="133">
        <v>0</v>
      </c>
    </row>
    <row r="76" spans="1:11" x14ac:dyDescent="0.2">
      <c r="A76" s="231" t="s">
        <v>62</v>
      </c>
      <c r="B76" s="232"/>
      <c r="C76" s="232"/>
      <c r="D76" s="232"/>
      <c r="E76" s="232"/>
      <c r="F76" s="232"/>
      <c r="G76" s="232"/>
      <c r="H76" s="233"/>
      <c r="I76" s="4">
        <v>68</v>
      </c>
      <c r="J76" s="133">
        <v>0</v>
      </c>
      <c r="K76" s="133">
        <v>0</v>
      </c>
    </row>
    <row r="77" spans="1:11" x14ac:dyDescent="0.2">
      <c r="A77" s="231" t="s">
        <v>63</v>
      </c>
      <c r="B77" s="232"/>
      <c r="C77" s="232"/>
      <c r="D77" s="232"/>
      <c r="E77" s="232"/>
      <c r="F77" s="232"/>
      <c r="G77" s="232"/>
      <c r="H77" s="233"/>
      <c r="I77" s="4">
        <v>69</v>
      </c>
      <c r="J77" s="133">
        <v>0</v>
      </c>
      <c r="K77" s="133">
        <v>0</v>
      </c>
    </row>
    <row r="78" spans="1:11" x14ac:dyDescent="0.2">
      <c r="A78" s="231" t="s">
        <v>64</v>
      </c>
      <c r="B78" s="232"/>
      <c r="C78" s="232"/>
      <c r="D78" s="232"/>
      <c r="E78" s="232"/>
      <c r="F78" s="232"/>
      <c r="G78" s="232"/>
      <c r="H78" s="233"/>
      <c r="I78" s="4">
        <v>70</v>
      </c>
      <c r="J78" s="133">
        <v>0</v>
      </c>
      <c r="K78" s="133">
        <v>0</v>
      </c>
    </row>
    <row r="79" spans="1:11" x14ac:dyDescent="0.2">
      <c r="A79" s="231" t="s">
        <v>65</v>
      </c>
      <c r="B79" s="232"/>
      <c r="C79" s="232"/>
      <c r="D79" s="232"/>
      <c r="E79" s="232"/>
      <c r="F79" s="232"/>
      <c r="G79" s="232"/>
      <c r="H79" s="233"/>
      <c r="I79" s="4">
        <v>71</v>
      </c>
      <c r="J79" s="133">
        <v>36713003</v>
      </c>
      <c r="K79" s="149">
        <v>36671694</v>
      </c>
    </row>
    <row r="80" spans="1:11" x14ac:dyDescent="0.2">
      <c r="A80" s="231" t="s">
        <v>66</v>
      </c>
      <c r="B80" s="232"/>
      <c r="C80" s="232"/>
      <c r="D80" s="232"/>
      <c r="E80" s="232"/>
      <c r="F80" s="232"/>
      <c r="G80" s="232"/>
      <c r="H80" s="233"/>
      <c r="I80" s="4">
        <v>72</v>
      </c>
      <c r="J80" s="11">
        <f>J81-J82</f>
        <v>1508182</v>
      </c>
      <c r="K80" s="11">
        <f>K81-K82</f>
        <v>-5103089</v>
      </c>
    </row>
    <row r="81" spans="1:11" x14ac:dyDescent="0.2">
      <c r="A81" s="239" t="s">
        <v>67</v>
      </c>
      <c r="B81" s="240"/>
      <c r="C81" s="240"/>
      <c r="D81" s="240"/>
      <c r="E81" s="240"/>
      <c r="F81" s="240"/>
      <c r="G81" s="240"/>
      <c r="H81" s="241"/>
      <c r="I81" s="4">
        <v>73</v>
      </c>
      <c r="J81" s="134">
        <v>1508182</v>
      </c>
      <c r="K81" s="134">
        <v>0</v>
      </c>
    </row>
    <row r="82" spans="1:11" x14ac:dyDescent="0.2">
      <c r="A82" s="239" t="s">
        <v>68</v>
      </c>
      <c r="B82" s="240"/>
      <c r="C82" s="240"/>
      <c r="D82" s="240"/>
      <c r="E82" s="240"/>
      <c r="F82" s="240"/>
      <c r="G82" s="240"/>
      <c r="H82" s="241"/>
      <c r="I82" s="4">
        <v>74</v>
      </c>
      <c r="J82" s="134">
        <v>0</v>
      </c>
      <c r="K82" s="134">
        <v>5103089</v>
      </c>
    </row>
    <row r="83" spans="1:11" x14ac:dyDescent="0.2">
      <c r="A83" s="231" t="s">
        <v>69</v>
      </c>
      <c r="B83" s="232"/>
      <c r="C83" s="232"/>
      <c r="D83" s="232"/>
      <c r="E83" s="232"/>
      <c r="F83" s="232"/>
      <c r="G83" s="232"/>
      <c r="H83" s="233"/>
      <c r="I83" s="4">
        <v>75</v>
      </c>
      <c r="J83" s="11">
        <f>J84-J85</f>
        <v>-6611271</v>
      </c>
      <c r="K83" s="11">
        <f>K84-K85</f>
        <v>8974746</v>
      </c>
    </row>
    <row r="84" spans="1:11" x14ac:dyDescent="0.2">
      <c r="A84" s="239" t="s">
        <v>70</v>
      </c>
      <c r="B84" s="240"/>
      <c r="C84" s="240"/>
      <c r="D84" s="240"/>
      <c r="E84" s="240"/>
      <c r="F84" s="240"/>
      <c r="G84" s="240"/>
      <c r="H84" s="241"/>
      <c r="I84" s="4">
        <v>76</v>
      </c>
      <c r="J84" s="135">
        <v>0</v>
      </c>
      <c r="K84" s="150">
        <v>8974746</v>
      </c>
    </row>
    <row r="85" spans="1:11" x14ac:dyDescent="0.2">
      <c r="A85" s="239" t="s">
        <v>71</v>
      </c>
      <c r="B85" s="240"/>
      <c r="C85" s="240"/>
      <c r="D85" s="240"/>
      <c r="E85" s="240"/>
      <c r="F85" s="240"/>
      <c r="G85" s="240"/>
      <c r="H85" s="241"/>
      <c r="I85" s="4">
        <v>77</v>
      </c>
      <c r="J85" s="135">
        <v>6611271</v>
      </c>
      <c r="K85" s="150">
        <v>0</v>
      </c>
    </row>
    <row r="86" spans="1:11" x14ac:dyDescent="0.2">
      <c r="A86" s="231" t="s">
        <v>72</v>
      </c>
      <c r="B86" s="232"/>
      <c r="C86" s="232"/>
      <c r="D86" s="232"/>
      <c r="E86" s="232"/>
      <c r="F86" s="232"/>
      <c r="G86" s="232"/>
      <c r="H86" s="233"/>
      <c r="I86" s="4">
        <v>78</v>
      </c>
      <c r="J86" s="12">
        <v>0</v>
      </c>
      <c r="K86" s="150">
        <v>0</v>
      </c>
    </row>
    <row r="87" spans="1:11" x14ac:dyDescent="0.2">
      <c r="A87" s="236" t="s">
        <v>274</v>
      </c>
      <c r="B87" s="237"/>
      <c r="C87" s="237"/>
      <c r="D87" s="237"/>
      <c r="E87" s="237"/>
      <c r="F87" s="237"/>
      <c r="G87" s="237"/>
      <c r="H87" s="238"/>
      <c r="I87" s="4">
        <v>79</v>
      </c>
      <c r="J87" s="11">
        <f>SUM(J88:J90)</f>
        <v>8907959</v>
      </c>
      <c r="K87" s="11">
        <f>SUM(K88:K90)</f>
        <v>4854292</v>
      </c>
    </row>
    <row r="88" spans="1:11" x14ac:dyDescent="0.2">
      <c r="A88" s="231" t="s">
        <v>74</v>
      </c>
      <c r="B88" s="232"/>
      <c r="C88" s="232"/>
      <c r="D88" s="232"/>
      <c r="E88" s="232"/>
      <c r="F88" s="232"/>
      <c r="G88" s="232"/>
      <c r="H88" s="233"/>
      <c r="I88" s="4">
        <v>80</v>
      </c>
      <c r="J88" s="136">
        <v>2655584</v>
      </c>
      <c r="K88" s="151">
        <v>2655584</v>
      </c>
    </row>
    <row r="89" spans="1:11" x14ac:dyDescent="0.2">
      <c r="A89" s="231" t="s">
        <v>75</v>
      </c>
      <c r="B89" s="232"/>
      <c r="C89" s="232"/>
      <c r="D89" s="232"/>
      <c r="E89" s="232"/>
      <c r="F89" s="232"/>
      <c r="G89" s="232"/>
      <c r="H89" s="233"/>
      <c r="I89" s="4">
        <v>81</v>
      </c>
      <c r="J89" s="136">
        <v>0</v>
      </c>
      <c r="K89" s="151">
        <v>0</v>
      </c>
    </row>
    <row r="90" spans="1:11" x14ac:dyDescent="0.2">
      <c r="A90" s="231" t="s">
        <v>73</v>
      </c>
      <c r="B90" s="232"/>
      <c r="C90" s="232"/>
      <c r="D90" s="232"/>
      <c r="E90" s="232"/>
      <c r="F90" s="232"/>
      <c r="G90" s="232"/>
      <c r="H90" s="233"/>
      <c r="I90" s="4">
        <v>82</v>
      </c>
      <c r="J90" s="136">
        <v>6252375</v>
      </c>
      <c r="K90" s="151">
        <v>2198708</v>
      </c>
    </row>
    <row r="91" spans="1:11" x14ac:dyDescent="0.2">
      <c r="A91" s="236" t="s">
        <v>275</v>
      </c>
      <c r="B91" s="237"/>
      <c r="C91" s="237"/>
      <c r="D91" s="237"/>
      <c r="E91" s="237"/>
      <c r="F91" s="237"/>
      <c r="G91" s="237"/>
      <c r="H91" s="238"/>
      <c r="I91" s="4">
        <v>83</v>
      </c>
      <c r="J91" s="11">
        <f>SUM(J92:J100)</f>
        <v>36394081</v>
      </c>
      <c r="K91" s="11">
        <f>SUM(K92:K100)</f>
        <v>47800517</v>
      </c>
    </row>
    <row r="92" spans="1:11" x14ac:dyDescent="0.2">
      <c r="A92" s="231" t="s">
        <v>76</v>
      </c>
      <c r="B92" s="232"/>
      <c r="C92" s="232"/>
      <c r="D92" s="232"/>
      <c r="E92" s="232"/>
      <c r="F92" s="232"/>
      <c r="G92" s="232"/>
      <c r="H92" s="233"/>
      <c r="I92" s="4">
        <v>84</v>
      </c>
      <c r="J92" s="137">
        <v>0</v>
      </c>
      <c r="K92" s="152">
        <v>0</v>
      </c>
    </row>
    <row r="93" spans="1:11" x14ac:dyDescent="0.2">
      <c r="A93" s="231" t="s">
        <v>77</v>
      </c>
      <c r="B93" s="232"/>
      <c r="C93" s="232"/>
      <c r="D93" s="232"/>
      <c r="E93" s="232"/>
      <c r="F93" s="232"/>
      <c r="G93" s="232"/>
      <c r="H93" s="233"/>
      <c r="I93" s="4">
        <v>85</v>
      </c>
      <c r="J93" s="137">
        <v>0</v>
      </c>
      <c r="K93" s="152">
        <v>0</v>
      </c>
    </row>
    <row r="94" spans="1:11" x14ac:dyDescent="0.2">
      <c r="A94" s="231" t="s">
        <v>78</v>
      </c>
      <c r="B94" s="232"/>
      <c r="C94" s="232"/>
      <c r="D94" s="232"/>
      <c r="E94" s="232"/>
      <c r="F94" s="232"/>
      <c r="G94" s="232"/>
      <c r="H94" s="233"/>
      <c r="I94" s="4">
        <v>86</v>
      </c>
      <c r="J94" s="137">
        <v>20651835</v>
      </c>
      <c r="K94" s="152">
        <v>31561411</v>
      </c>
    </row>
    <row r="95" spans="1:11" x14ac:dyDescent="0.2">
      <c r="A95" s="231" t="s">
        <v>79</v>
      </c>
      <c r="B95" s="232"/>
      <c r="C95" s="232"/>
      <c r="D95" s="232"/>
      <c r="E95" s="232"/>
      <c r="F95" s="232"/>
      <c r="G95" s="232"/>
      <c r="H95" s="233"/>
      <c r="I95" s="4">
        <v>87</v>
      </c>
      <c r="J95" s="137">
        <v>0</v>
      </c>
      <c r="K95" s="152">
        <v>0</v>
      </c>
    </row>
    <row r="96" spans="1:11" x14ac:dyDescent="0.2">
      <c r="A96" s="231" t="s">
        <v>80</v>
      </c>
      <c r="B96" s="232"/>
      <c r="C96" s="232"/>
      <c r="D96" s="232"/>
      <c r="E96" s="232"/>
      <c r="F96" s="232"/>
      <c r="G96" s="232"/>
      <c r="H96" s="233"/>
      <c r="I96" s="4">
        <v>88</v>
      </c>
      <c r="J96" s="137">
        <v>7700624</v>
      </c>
      <c r="K96" s="152">
        <v>8197484</v>
      </c>
    </row>
    <row r="97" spans="1:11" x14ac:dyDescent="0.2">
      <c r="A97" s="231" t="s">
        <v>81</v>
      </c>
      <c r="B97" s="232"/>
      <c r="C97" s="232"/>
      <c r="D97" s="232"/>
      <c r="E97" s="232"/>
      <c r="F97" s="232"/>
      <c r="G97" s="232"/>
      <c r="H97" s="233"/>
      <c r="I97" s="4">
        <v>89</v>
      </c>
      <c r="J97" s="137">
        <v>0</v>
      </c>
      <c r="K97" s="152">
        <v>0</v>
      </c>
    </row>
    <row r="98" spans="1:11" x14ac:dyDescent="0.2">
      <c r="A98" s="231" t="s">
        <v>82</v>
      </c>
      <c r="B98" s="232"/>
      <c r="C98" s="232"/>
      <c r="D98" s="232"/>
      <c r="E98" s="232"/>
      <c r="F98" s="232"/>
      <c r="G98" s="232"/>
      <c r="H98" s="233"/>
      <c r="I98" s="4">
        <v>90</v>
      </c>
      <c r="J98" s="137">
        <v>0</v>
      </c>
      <c r="K98" s="152">
        <v>0</v>
      </c>
    </row>
    <row r="99" spans="1:11" x14ac:dyDescent="0.2">
      <c r="A99" s="231" t="s">
        <v>83</v>
      </c>
      <c r="B99" s="232"/>
      <c r="C99" s="232"/>
      <c r="D99" s="232"/>
      <c r="E99" s="232"/>
      <c r="F99" s="232"/>
      <c r="G99" s="232"/>
      <c r="H99" s="233"/>
      <c r="I99" s="4">
        <v>91</v>
      </c>
      <c r="J99" s="137">
        <v>0</v>
      </c>
      <c r="K99" s="152">
        <v>0</v>
      </c>
    </row>
    <row r="100" spans="1:11" x14ac:dyDescent="0.2">
      <c r="A100" s="231" t="s">
        <v>84</v>
      </c>
      <c r="B100" s="232"/>
      <c r="C100" s="232"/>
      <c r="D100" s="232"/>
      <c r="E100" s="232"/>
      <c r="F100" s="232"/>
      <c r="G100" s="232"/>
      <c r="H100" s="233"/>
      <c r="I100" s="4">
        <v>92</v>
      </c>
      <c r="J100" s="137">
        <v>8041622</v>
      </c>
      <c r="K100" s="152">
        <v>8041622</v>
      </c>
    </row>
    <row r="101" spans="1:11" x14ac:dyDescent="0.2">
      <c r="A101" s="236" t="s">
        <v>276</v>
      </c>
      <c r="B101" s="237"/>
      <c r="C101" s="237"/>
      <c r="D101" s="237"/>
      <c r="E101" s="237"/>
      <c r="F101" s="237"/>
      <c r="G101" s="237"/>
      <c r="H101" s="238"/>
      <c r="I101" s="4">
        <v>93</v>
      </c>
      <c r="J101" s="11">
        <f>SUM(J102:J113)</f>
        <v>54191865</v>
      </c>
      <c r="K101" s="11">
        <f>SUM(K102:K113)</f>
        <v>33123044</v>
      </c>
    </row>
    <row r="102" spans="1:11" x14ac:dyDescent="0.2">
      <c r="A102" s="231" t="s">
        <v>76</v>
      </c>
      <c r="B102" s="232"/>
      <c r="C102" s="232"/>
      <c r="D102" s="232"/>
      <c r="E102" s="232"/>
      <c r="F102" s="232"/>
      <c r="G102" s="232"/>
      <c r="H102" s="233"/>
      <c r="I102" s="4">
        <v>94</v>
      </c>
      <c r="J102" s="138">
        <v>897286</v>
      </c>
      <c r="K102" s="153">
        <v>825597</v>
      </c>
    </row>
    <row r="103" spans="1:11" x14ac:dyDescent="0.2">
      <c r="A103" s="231" t="s">
        <v>77</v>
      </c>
      <c r="B103" s="232"/>
      <c r="C103" s="232"/>
      <c r="D103" s="232"/>
      <c r="E103" s="232"/>
      <c r="F103" s="232"/>
      <c r="G103" s="232"/>
      <c r="H103" s="233"/>
      <c r="I103" s="4">
        <v>95</v>
      </c>
      <c r="J103" s="138">
        <v>11037543</v>
      </c>
      <c r="K103" s="153">
        <v>6351806</v>
      </c>
    </row>
    <row r="104" spans="1:11" x14ac:dyDescent="0.2">
      <c r="A104" s="231" t="s">
        <v>78</v>
      </c>
      <c r="B104" s="232"/>
      <c r="C104" s="232"/>
      <c r="D104" s="232"/>
      <c r="E104" s="232"/>
      <c r="F104" s="232"/>
      <c r="G104" s="232"/>
      <c r="H104" s="233"/>
      <c r="I104" s="4">
        <v>96</v>
      </c>
      <c r="J104" s="138">
        <v>5407461</v>
      </c>
      <c r="K104" s="153">
        <v>2367814</v>
      </c>
    </row>
    <row r="105" spans="1:11" x14ac:dyDescent="0.2">
      <c r="A105" s="231" t="s">
        <v>79</v>
      </c>
      <c r="B105" s="232"/>
      <c r="C105" s="232"/>
      <c r="D105" s="232"/>
      <c r="E105" s="232"/>
      <c r="F105" s="232"/>
      <c r="G105" s="232"/>
      <c r="H105" s="233"/>
      <c r="I105" s="4">
        <v>97</v>
      </c>
      <c r="J105" s="138">
        <v>0</v>
      </c>
      <c r="K105" s="153">
        <v>0</v>
      </c>
    </row>
    <row r="106" spans="1:11" x14ac:dyDescent="0.2">
      <c r="A106" s="231" t="s">
        <v>80</v>
      </c>
      <c r="B106" s="232"/>
      <c r="C106" s="232"/>
      <c r="D106" s="232"/>
      <c r="E106" s="232"/>
      <c r="F106" s="232"/>
      <c r="G106" s="232"/>
      <c r="H106" s="233"/>
      <c r="I106" s="4">
        <v>98</v>
      </c>
      <c r="J106" s="138">
        <v>25965834</v>
      </c>
      <c r="K106" s="153">
        <v>14586682</v>
      </c>
    </row>
    <row r="107" spans="1:11" x14ac:dyDescent="0.2">
      <c r="A107" s="231" t="s">
        <v>81</v>
      </c>
      <c r="B107" s="232"/>
      <c r="C107" s="232"/>
      <c r="D107" s="232"/>
      <c r="E107" s="232"/>
      <c r="F107" s="232"/>
      <c r="G107" s="232"/>
      <c r="H107" s="233"/>
      <c r="I107" s="4">
        <v>99</v>
      </c>
      <c r="J107" s="138">
        <v>0</v>
      </c>
      <c r="K107" s="153">
        <v>0</v>
      </c>
    </row>
    <row r="108" spans="1:11" x14ac:dyDescent="0.2">
      <c r="A108" s="231" t="s">
        <v>82</v>
      </c>
      <c r="B108" s="232"/>
      <c r="C108" s="232"/>
      <c r="D108" s="232"/>
      <c r="E108" s="232"/>
      <c r="F108" s="232"/>
      <c r="G108" s="232"/>
      <c r="H108" s="233"/>
      <c r="I108" s="4">
        <v>100</v>
      </c>
      <c r="J108" s="138">
        <v>0</v>
      </c>
      <c r="K108" s="153">
        <v>0</v>
      </c>
    </row>
    <row r="109" spans="1:11" x14ac:dyDescent="0.2">
      <c r="A109" s="231" t="s">
        <v>85</v>
      </c>
      <c r="B109" s="232"/>
      <c r="C109" s="232"/>
      <c r="D109" s="232"/>
      <c r="E109" s="232"/>
      <c r="F109" s="232"/>
      <c r="G109" s="232"/>
      <c r="H109" s="233"/>
      <c r="I109" s="4">
        <v>101</v>
      </c>
      <c r="J109" s="138">
        <v>3461160</v>
      </c>
      <c r="K109" s="153">
        <v>3309227</v>
      </c>
    </row>
    <row r="110" spans="1:11" x14ac:dyDescent="0.2">
      <c r="A110" s="231" t="s">
        <v>86</v>
      </c>
      <c r="B110" s="232"/>
      <c r="C110" s="232"/>
      <c r="D110" s="232"/>
      <c r="E110" s="232"/>
      <c r="F110" s="232"/>
      <c r="G110" s="232"/>
      <c r="H110" s="233"/>
      <c r="I110" s="4">
        <v>102</v>
      </c>
      <c r="J110" s="138">
        <v>3905421</v>
      </c>
      <c r="K110" s="153">
        <v>3979568</v>
      </c>
    </row>
    <row r="111" spans="1:11" x14ac:dyDescent="0.2">
      <c r="A111" s="231" t="s">
        <v>87</v>
      </c>
      <c r="B111" s="232"/>
      <c r="C111" s="232"/>
      <c r="D111" s="232"/>
      <c r="E111" s="232"/>
      <c r="F111" s="232"/>
      <c r="G111" s="232"/>
      <c r="H111" s="233"/>
      <c r="I111" s="4">
        <v>103</v>
      </c>
      <c r="J111" s="138">
        <v>0</v>
      </c>
      <c r="K111" s="153">
        <v>0</v>
      </c>
    </row>
    <row r="112" spans="1:11" x14ac:dyDescent="0.2">
      <c r="A112" s="231" t="s">
        <v>88</v>
      </c>
      <c r="B112" s="232"/>
      <c r="C112" s="232"/>
      <c r="D112" s="232"/>
      <c r="E112" s="232"/>
      <c r="F112" s="232"/>
      <c r="G112" s="232"/>
      <c r="H112" s="233"/>
      <c r="I112" s="4">
        <v>104</v>
      </c>
      <c r="J112" s="138">
        <v>0</v>
      </c>
      <c r="K112" s="153">
        <v>0</v>
      </c>
    </row>
    <row r="113" spans="1:11" x14ac:dyDescent="0.2">
      <c r="A113" s="231" t="s">
        <v>89</v>
      </c>
      <c r="B113" s="232"/>
      <c r="C113" s="232"/>
      <c r="D113" s="232"/>
      <c r="E113" s="232"/>
      <c r="F113" s="232"/>
      <c r="G113" s="232"/>
      <c r="H113" s="233"/>
      <c r="I113" s="4">
        <v>105</v>
      </c>
      <c r="J113" s="138">
        <v>3517160</v>
      </c>
      <c r="K113" s="153">
        <v>1702350</v>
      </c>
    </row>
    <row r="114" spans="1:11" ht="27" customHeight="1" x14ac:dyDescent="0.2">
      <c r="A114" s="236" t="s">
        <v>90</v>
      </c>
      <c r="B114" s="237"/>
      <c r="C114" s="237"/>
      <c r="D114" s="237"/>
      <c r="E114" s="237"/>
      <c r="F114" s="237"/>
      <c r="G114" s="237"/>
      <c r="H114" s="238"/>
      <c r="I114" s="4">
        <v>106</v>
      </c>
      <c r="J114" s="138">
        <v>15699550</v>
      </c>
      <c r="K114" s="153">
        <v>2509590</v>
      </c>
    </row>
    <row r="115" spans="1:11" x14ac:dyDescent="0.2">
      <c r="A115" s="236" t="s">
        <v>91</v>
      </c>
      <c r="B115" s="237"/>
      <c r="C115" s="237"/>
      <c r="D115" s="237"/>
      <c r="E115" s="237"/>
      <c r="F115" s="237"/>
      <c r="G115" s="237"/>
      <c r="H115" s="238"/>
      <c r="I115" s="4">
        <v>107</v>
      </c>
      <c r="J115" s="11">
        <f>J70+J87+J91+J101+J114</f>
        <v>724646197</v>
      </c>
      <c r="K115" s="11">
        <f>K70+K87+K91+K101+K114</f>
        <v>706673622</v>
      </c>
    </row>
    <row r="116" spans="1:11" x14ac:dyDescent="0.2">
      <c r="A116" s="244" t="s">
        <v>92</v>
      </c>
      <c r="B116" s="245"/>
      <c r="C116" s="245"/>
      <c r="D116" s="245"/>
      <c r="E116" s="245"/>
      <c r="F116" s="245"/>
      <c r="G116" s="245"/>
      <c r="H116" s="246"/>
      <c r="I116" s="5">
        <v>108</v>
      </c>
      <c r="J116" s="13">
        <v>804016</v>
      </c>
      <c r="K116" s="13">
        <v>804016</v>
      </c>
    </row>
    <row r="117" spans="1:11" x14ac:dyDescent="0.2">
      <c r="A117" s="247" t="s">
        <v>96</v>
      </c>
      <c r="B117" s="248"/>
      <c r="C117" s="248"/>
      <c r="D117" s="248"/>
      <c r="E117" s="248"/>
      <c r="F117" s="248"/>
      <c r="G117" s="248"/>
      <c r="H117" s="248"/>
      <c r="I117" s="249"/>
      <c r="J117" s="249"/>
      <c r="K117" s="250"/>
    </row>
    <row r="118" spans="1:11" x14ac:dyDescent="0.2">
      <c r="A118" s="251" t="s">
        <v>93</v>
      </c>
      <c r="B118" s="252"/>
      <c r="C118" s="252"/>
      <c r="D118" s="252"/>
      <c r="E118" s="252"/>
      <c r="F118" s="252"/>
      <c r="G118" s="252"/>
      <c r="H118" s="252"/>
      <c r="I118" s="253"/>
      <c r="J118" s="253"/>
      <c r="K118" s="254"/>
    </row>
    <row r="119" spans="1:11" x14ac:dyDescent="0.2">
      <c r="A119" s="255" t="s">
        <v>94</v>
      </c>
      <c r="B119" s="256"/>
      <c r="C119" s="256"/>
      <c r="D119" s="256"/>
      <c r="E119" s="256"/>
      <c r="F119" s="256"/>
      <c r="G119" s="256"/>
      <c r="H119" s="257"/>
      <c r="I119" s="34">
        <v>109</v>
      </c>
      <c r="J119" s="35">
        <v>0</v>
      </c>
      <c r="K119" s="37">
        <v>0</v>
      </c>
    </row>
    <row r="120" spans="1:11" ht="15" customHeight="1" x14ac:dyDescent="0.2">
      <c r="A120" s="258" t="s">
        <v>95</v>
      </c>
      <c r="B120" s="259"/>
      <c r="C120" s="259"/>
      <c r="D120" s="259"/>
      <c r="E120" s="259"/>
      <c r="F120" s="259"/>
      <c r="G120" s="259"/>
      <c r="H120" s="260"/>
      <c r="I120" s="33">
        <v>110</v>
      </c>
      <c r="J120" s="36">
        <v>0</v>
      </c>
      <c r="K120" s="36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242" t="s">
        <v>96</v>
      </c>
      <c r="B122" s="243"/>
      <c r="C122" s="243"/>
      <c r="D122" s="243"/>
      <c r="E122" s="243"/>
      <c r="F122" s="243"/>
      <c r="G122" s="243"/>
      <c r="H122" s="243"/>
      <c r="I122" s="243"/>
      <c r="J122" s="243"/>
      <c r="K122" s="243"/>
    </row>
    <row r="123" spans="1:11" x14ac:dyDescent="0.2">
      <c r="A123" s="242"/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</row>
  </sheetData>
  <mergeCells count="122"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19:K120 J86:K86" xr:uid="{00000000-0002-0000-0100-000000000000}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 xr:uid="{00000000-0002-0000-0100-000001000000}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57:K57 J83:K83 J73:K73 J8:K10 J17:K17 J27:K27 J36:K36 J41:K42 J50:K50 J80:K80 J87:K87 J91:K91 J101:K101 J115:K116" xr:uid="{00000000-0002-0000-0100-000002000000}">
      <formula1>0</formula1>
    </dataValidation>
    <dataValidation allowBlank="1" sqref="J102:K114 J11:K16 J18:K26 J28:K35 J37:K40 J43:K49 J51:K56 J71:K72 J74:K79 J81:K82 J84:K85 J88:K90 J92:K100 J58:K66" xr:uid="{00000000-0002-0000-0100-000003000000}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72"/>
  <sheetViews>
    <sheetView zoomScaleNormal="100" zoomScaleSheetLayoutView="110" workbookViewId="0">
      <selection activeCell="J22" sqref="J22"/>
    </sheetView>
  </sheetViews>
  <sheetFormatPr defaultRowHeight="12.75" x14ac:dyDescent="0.2"/>
  <cols>
    <col min="1" max="8" width="7.28515625" customWidth="1"/>
    <col min="9" max="9" width="5.5703125" customWidth="1"/>
    <col min="10" max="10" width="9.7109375" customWidth="1"/>
    <col min="11" max="11" width="9" customWidth="1"/>
    <col min="12" max="12" width="9.42578125" customWidth="1"/>
    <col min="13" max="13" width="9" customWidth="1"/>
  </cols>
  <sheetData>
    <row r="1" spans="1:13" ht="12.75" customHeight="1" x14ac:dyDescent="0.2">
      <c r="A1" s="234" t="s">
        <v>97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ht="12.75" customHeight="1" x14ac:dyDescent="0.2">
      <c r="A2" s="235" t="s">
        <v>306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4"/>
    </row>
    <row r="4" spans="1:13" x14ac:dyDescent="0.2">
      <c r="A4" s="296" t="s">
        <v>297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8"/>
    </row>
    <row r="5" spans="1:13" ht="45" x14ac:dyDescent="0.2">
      <c r="A5" s="299" t="s">
        <v>6</v>
      </c>
      <c r="B5" s="299"/>
      <c r="C5" s="299"/>
      <c r="D5" s="299"/>
      <c r="E5" s="299"/>
      <c r="F5" s="299"/>
      <c r="G5" s="299"/>
      <c r="H5" s="299"/>
      <c r="I5" s="56" t="s">
        <v>7</v>
      </c>
      <c r="J5" s="57" t="s">
        <v>262</v>
      </c>
      <c r="K5" s="57" t="s">
        <v>263</v>
      </c>
      <c r="L5" s="57" t="s">
        <v>264</v>
      </c>
      <c r="M5" s="57" t="s">
        <v>265</v>
      </c>
    </row>
    <row r="6" spans="1:13" x14ac:dyDescent="0.2">
      <c r="A6" s="300">
        <v>1</v>
      </c>
      <c r="B6" s="300"/>
      <c r="C6" s="300"/>
      <c r="D6" s="300"/>
      <c r="E6" s="300"/>
      <c r="F6" s="300"/>
      <c r="G6" s="300"/>
      <c r="H6" s="300"/>
      <c r="I6" s="58">
        <v>2</v>
      </c>
      <c r="J6" s="55">
        <v>3</v>
      </c>
      <c r="K6" s="55">
        <v>4</v>
      </c>
      <c r="L6" s="55">
        <v>5</v>
      </c>
      <c r="M6" s="55">
        <v>6</v>
      </c>
    </row>
    <row r="7" spans="1:13" x14ac:dyDescent="0.2">
      <c r="A7" s="266" t="s">
        <v>100</v>
      </c>
      <c r="B7" s="267"/>
      <c r="C7" s="267"/>
      <c r="D7" s="267"/>
      <c r="E7" s="267"/>
      <c r="F7" s="267"/>
      <c r="G7" s="267"/>
      <c r="H7" s="268"/>
      <c r="I7" s="6">
        <v>111</v>
      </c>
      <c r="J7" s="16">
        <f>SUM(J8:J9)</f>
        <v>86624630</v>
      </c>
      <c r="K7" s="16">
        <f>SUM(K8:K9)</f>
        <v>45338359</v>
      </c>
      <c r="L7" s="16">
        <f>SUM(L8:L9)</f>
        <v>77230527</v>
      </c>
      <c r="M7" s="16">
        <f>SUM(M8:M9)</f>
        <v>41407626</v>
      </c>
    </row>
    <row r="8" spans="1:13" x14ac:dyDescent="0.2">
      <c r="A8" s="236" t="s">
        <v>101</v>
      </c>
      <c r="B8" s="237"/>
      <c r="C8" s="237"/>
      <c r="D8" s="237"/>
      <c r="E8" s="237"/>
      <c r="F8" s="237"/>
      <c r="G8" s="237"/>
      <c r="H8" s="238"/>
      <c r="I8" s="4">
        <v>112</v>
      </c>
      <c r="J8" s="154">
        <v>80342259</v>
      </c>
      <c r="K8" s="154">
        <v>42179449</v>
      </c>
      <c r="L8" s="154">
        <v>69907973</v>
      </c>
      <c r="M8" s="154">
        <v>36948354</v>
      </c>
    </row>
    <row r="9" spans="1:13" x14ac:dyDescent="0.2">
      <c r="A9" s="236" t="s">
        <v>102</v>
      </c>
      <c r="B9" s="237"/>
      <c r="C9" s="237"/>
      <c r="D9" s="237"/>
      <c r="E9" s="237"/>
      <c r="F9" s="237"/>
      <c r="G9" s="237"/>
      <c r="H9" s="238"/>
      <c r="I9" s="4">
        <v>113</v>
      </c>
      <c r="J9" s="154">
        <v>6282371</v>
      </c>
      <c r="K9" s="154">
        <v>3158910</v>
      </c>
      <c r="L9" s="154">
        <v>7322554</v>
      </c>
      <c r="M9" s="154">
        <v>4459272</v>
      </c>
    </row>
    <row r="10" spans="1:13" x14ac:dyDescent="0.2">
      <c r="A10" s="236" t="s">
        <v>103</v>
      </c>
      <c r="B10" s="237"/>
      <c r="C10" s="237"/>
      <c r="D10" s="237"/>
      <c r="E10" s="237"/>
      <c r="F10" s="237"/>
      <c r="G10" s="237"/>
      <c r="H10" s="238"/>
      <c r="I10" s="4">
        <v>114</v>
      </c>
      <c r="J10" s="11">
        <f>J11+J12+J16+J20+J21+J22+J25+J26</f>
        <v>83131698</v>
      </c>
      <c r="K10" s="11">
        <f>K11+K12+K16+K20+K21+K22+K25+K26</f>
        <v>42969430</v>
      </c>
      <c r="L10" s="11">
        <f>L11+L12+L16+L20+L21+L22+L25+L26</f>
        <v>79726755</v>
      </c>
      <c r="M10" s="11">
        <f>M11+M12+M16+M20+M21+M22+M25+M26</f>
        <v>41473044</v>
      </c>
    </row>
    <row r="11" spans="1:13" x14ac:dyDescent="0.2">
      <c r="A11" s="236" t="s">
        <v>104</v>
      </c>
      <c r="B11" s="237"/>
      <c r="C11" s="237"/>
      <c r="D11" s="237"/>
      <c r="E11" s="237"/>
      <c r="F11" s="237"/>
      <c r="G11" s="237"/>
      <c r="H11" s="238"/>
      <c r="I11" s="4">
        <v>115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">
      <c r="A12" s="236" t="s">
        <v>277</v>
      </c>
      <c r="B12" s="237"/>
      <c r="C12" s="237"/>
      <c r="D12" s="237"/>
      <c r="E12" s="237"/>
      <c r="F12" s="237"/>
      <c r="G12" s="237"/>
      <c r="H12" s="238"/>
      <c r="I12" s="4">
        <v>116</v>
      </c>
      <c r="J12" s="11">
        <f>SUM(J13:J15)</f>
        <v>32307659</v>
      </c>
      <c r="K12" s="11">
        <f>SUM(K13:K15)</f>
        <v>16305751</v>
      </c>
      <c r="L12" s="11">
        <f>SUM(L13:L15)</f>
        <v>30459149</v>
      </c>
      <c r="M12" s="11">
        <f>SUM(M13:M15)</f>
        <v>15833263</v>
      </c>
    </row>
    <row r="13" spans="1:13" x14ac:dyDescent="0.2">
      <c r="A13" s="231" t="s">
        <v>105</v>
      </c>
      <c r="B13" s="232"/>
      <c r="C13" s="232"/>
      <c r="D13" s="232"/>
      <c r="E13" s="232"/>
      <c r="F13" s="232"/>
      <c r="G13" s="232"/>
      <c r="H13" s="233"/>
      <c r="I13" s="4">
        <v>117</v>
      </c>
      <c r="J13" s="155">
        <v>9192727</v>
      </c>
      <c r="K13" s="155">
        <v>4494308</v>
      </c>
      <c r="L13" s="155">
        <v>8575658</v>
      </c>
      <c r="M13" s="155">
        <v>4079099</v>
      </c>
    </row>
    <row r="14" spans="1:13" x14ac:dyDescent="0.2">
      <c r="A14" s="231" t="s">
        <v>106</v>
      </c>
      <c r="B14" s="232"/>
      <c r="C14" s="232"/>
      <c r="D14" s="232"/>
      <c r="E14" s="232"/>
      <c r="F14" s="232"/>
      <c r="G14" s="232"/>
      <c r="H14" s="233"/>
      <c r="I14" s="4">
        <v>118</v>
      </c>
      <c r="J14" s="155">
        <v>0</v>
      </c>
      <c r="K14" s="155">
        <v>0</v>
      </c>
      <c r="L14" s="155">
        <v>0</v>
      </c>
      <c r="M14" s="155">
        <v>0</v>
      </c>
    </row>
    <row r="15" spans="1:13" x14ac:dyDescent="0.2">
      <c r="A15" s="231" t="s">
        <v>107</v>
      </c>
      <c r="B15" s="232"/>
      <c r="C15" s="232"/>
      <c r="D15" s="232"/>
      <c r="E15" s="232"/>
      <c r="F15" s="232"/>
      <c r="G15" s="232"/>
      <c r="H15" s="233"/>
      <c r="I15" s="4">
        <v>119</v>
      </c>
      <c r="J15" s="155">
        <v>23114932</v>
      </c>
      <c r="K15" s="155">
        <v>11811443</v>
      </c>
      <c r="L15" s="155">
        <v>21883491</v>
      </c>
      <c r="M15" s="155">
        <v>11754164</v>
      </c>
    </row>
    <row r="16" spans="1:13" x14ac:dyDescent="0.2">
      <c r="A16" s="236" t="s">
        <v>278</v>
      </c>
      <c r="B16" s="237"/>
      <c r="C16" s="237"/>
      <c r="D16" s="237"/>
      <c r="E16" s="237"/>
      <c r="F16" s="237"/>
      <c r="G16" s="237"/>
      <c r="H16" s="238"/>
      <c r="I16" s="4">
        <v>120</v>
      </c>
      <c r="J16" s="11">
        <f>SUM(J17:J19)</f>
        <v>32832314</v>
      </c>
      <c r="K16" s="11">
        <f>SUM(K17:K19)</f>
        <v>16498912</v>
      </c>
      <c r="L16" s="11">
        <f>SUM(L17:L19)</f>
        <v>33298872</v>
      </c>
      <c r="M16" s="11">
        <f>SUM(M17:M19)</f>
        <v>17245832</v>
      </c>
    </row>
    <row r="17" spans="1:13" x14ac:dyDescent="0.2">
      <c r="A17" s="231" t="s">
        <v>108</v>
      </c>
      <c r="B17" s="232"/>
      <c r="C17" s="232"/>
      <c r="D17" s="232"/>
      <c r="E17" s="232"/>
      <c r="F17" s="232"/>
      <c r="G17" s="232"/>
      <c r="H17" s="233"/>
      <c r="I17" s="4">
        <v>121</v>
      </c>
      <c r="J17" s="156">
        <v>20580213</v>
      </c>
      <c r="K17" s="156">
        <v>10325746</v>
      </c>
      <c r="L17" s="156">
        <v>20541076</v>
      </c>
      <c r="M17" s="156">
        <v>10527048</v>
      </c>
    </row>
    <row r="18" spans="1:13" x14ac:dyDescent="0.2">
      <c r="A18" s="231" t="s">
        <v>109</v>
      </c>
      <c r="B18" s="232"/>
      <c r="C18" s="232"/>
      <c r="D18" s="232"/>
      <c r="E18" s="232"/>
      <c r="F18" s="232"/>
      <c r="G18" s="232"/>
      <c r="H18" s="233"/>
      <c r="I18" s="4">
        <v>122</v>
      </c>
      <c r="J18" s="156">
        <v>7439549</v>
      </c>
      <c r="K18" s="156">
        <v>3754714</v>
      </c>
      <c r="L18" s="156">
        <v>7876261</v>
      </c>
      <c r="M18" s="156">
        <v>4190949</v>
      </c>
    </row>
    <row r="19" spans="1:13" x14ac:dyDescent="0.2">
      <c r="A19" s="231" t="s">
        <v>110</v>
      </c>
      <c r="B19" s="232"/>
      <c r="C19" s="232"/>
      <c r="D19" s="232"/>
      <c r="E19" s="232"/>
      <c r="F19" s="232"/>
      <c r="G19" s="232"/>
      <c r="H19" s="233"/>
      <c r="I19" s="4">
        <v>123</v>
      </c>
      <c r="J19" s="156">
        <v>4812552</v>
      </c>
      <c r="K19" s="156">
        <v>2418452</v>
      </c>
      <c r="L19" s="156">
        <v>4881535</v>
      </c>
      <c r="M19" s="156">
        <v>2527835</v>
      </c>
    </row>
    <row r="20" spans="1:13" x14ac:dyDescent="0.2">
      <c r="A20" s="236" t="s">
        <v>111</v>
      </c>
      <c r="B20" s="237"/>
      <c r="C20" s="237"/>
      <c r="D20" s="237"/>
      <c r="E20" s="237"/>
      <c r="F20" s="237"/>
      <c r="G20" s="237"/>
      <c r="H20" s="238"/>
      <c r="I20" s="4">
        <v>124</v>
      </c>
      <c r="J20" s="156">
        <v>5182740</v>
      </c>
      <c r="K20" s="156">
        <v>2575945</v>
      </c>
      <c r="L20" s="156">
        <v>4779225</v>
      </c>
      <c r="M20" s="156">
        <v>2337225</v>
      </c>
    </row>
    <row r="21" spans="1:13" x14ac:dyDescent="0.2">
      <c r="A21" s="236" t="s">
        <v>112</v>
      </c>
      <c r="B21" s="237"/>
      <c r="C21" s="237"/>
      <c r="D21" s="237"/>
      <c r="E21" s="237"/>
      <c r="F21" s="237"/>
      <c r="G21" s="237"/>
      <c r="H21" s="238"/>
      <c r="I21" s="4">
        <v>125</v>
      </c>
      <c r="J21" s="156">
        <v>10988290</v>
      </c>
      <c r="K21" s="156">
        <v>6137489</v>
      </c>
      <c r="L21" s="156">
        <v>10654057</v>
      </c>
      <c r="M21" s="156">
        <v>5793782</v>
      </c>
    </row>
    <row r="22" spans="1:13" x14ac:dyDescent="0.2">
      <c r="A22" s="236" t="s">
        <v>113</v>
      </c>
      <c r="B22" s="237"/>
      <c r="C22" s="237"/>
      <c r="D22" s="237"/>
      <c r="E22" s="237"/>
      <c r="F22" s="237"/>
      <c r="G22" s="237"/>
      <c r="H22" s="238"/>
      <c r="I22" s="4">
        <v>126</v>
      </c>
      <c r="J22" s="11">
        <f>SUM(J23:J24)</f>
        <v>0</v>
      </c>
      <c r="K22" s="11">
        <f>SUM(K23:K24)</f>
        <v>0</v>
      </c>
      <c r="L22" s="11">
        <f>SUM(L23:L24)</f>
        <v>0</v>
      </c>
      <c r="M22" s="11">
        <f>SUM(M23:M24)</f>
        <v>0</v>
      </c>
    </row>
    <row r="23" spans="1:13" x14ac:dyDescent="0.2">
      <c r="A23" s="231" t="s">
        <v>114</v>
      </c>
      <c r="B23" s="232"/>
      <c r="C23" s="232"/>
      <c r="D23" s="232"/>
      <c r="E23" s="232"/>
      <c r="F23" s="232"/>
      <c r="G23" s="232"/>
      <c r="H23" s="233"/>
      <c r="I23" s="4">
        <v>127</v>
      </c>
      <c r="J23" s="139">
        <v>0</v>
      </c>
      <c r="K23" s="139">
        <v>0</v>
      </c>
      <c r="L23" s="139">
        <v>0</v>
      </c>
      <c r="M23" s="139">
        <v>0</v>
      </c>
    </row>
    <row r="24" spans="1:13" x14ac:dyDescent="0.2">
      <c r="A24" s="231" t="s">
        <v>115</v>
      </c>
      <c r="B24" s="232"/>
      <c r="C24" s="232"/>
      <c r="D24" s="232"/>
      <c r="E24" s="232"/>
      <c r="F24" s="232"/>
      <c r="G24" s="232"/>
      <c r="H24" s="233"/>
      <c r="I24" s="4">
        <v>128</v>
      </c>
      <c r="J24" s="139">
        <v>0</v>
      </c>
      <c r="K24" s="139">
        <v>0</v>
      </c>
      <c r="L24" s="139">
        <v>0</v>
      </c>
      <c r="M24" s="139">
        <v>0</v>
      </c>
    </row>
    <row r="25" spans="1:13" x14ac:dyDescent="0.2">
      <c r="A25" s="236" t="s">
        <v>116</v>
      </c>
      <c r="B25" s="237"/>
      <c r="C25" s="237"/>
      <c r="D25" s="237"/>
      <c r="E25" s="237"/>
      <c r="F25" s="237"/>
      <c r="G25" s="237"/>
      <c r="H25" s="238"/>
      <c r="I25" s="4">
        <v>129</v>
      </c>
      <c r="J25" s="139">
        <v>0</v>
      </c>
      <c r="K25" s="139">
        <v>0</v>
      </c>
      <c r="L25" s="139">
        <v>0</v>
      </c>
      <c r="M25" s="139">
        <v>0</v>
      </c>
    </row>
    <row r="26" spans="1:13" x14ac:dyDescent="0.2">
      <c r="A26" s="236" t="s">
        <v>302</v>
      </c>
      <c r="B26" s="237"/>
      <c r="C26" s="237"/>
      <c r="D26" s="237"/>
      <c r="E26" s="237"/>
      <c r="F26" s="237"/>
      <c r="G26" s="237"/>
      <c r="H26" s="238"/>
      <c r="I26" s="4">
        <v>130</v>
      </c>
      <c r="J26" s="157">
        <v>1820695</v>
      </c>
      <c r="K26" s="157">
        <v>1451333</v>
      </c>
      <c r="L26" s="157">
        <v>535452</v>
      </c>
      <c r="M26" s="157">
        <v>262942</v>
      </c>
    </row>
    <row r="27" spans="1:13" x14ac:dyDescent="0.2">
      <c r="A27" s="236" t="s">
        <v>279</v>
      </c>
      <c r="B27" s="237"/>
      <c r="C27" s="237"/>
      <c r="D27" s="237"/>
      <c r="E27" s="237"/>
      <c r="F27" s="237"/>
      <c r="G27" s="237"/>
      <c r="H27" s="238"/>
      <c r="I27" s="4">
        <v>131</v>
      </c>
      <c r="J27" s="11">
        <f>SUM(J28:J32)</f>
        <v>8135796</v>
      </c>
      <c r="K27" s="11">
        <f>SUM(K28:K32)</f>
        <v>7647771</v>
      </c>
      <c r="L27" s="11">
        <f>SUM(L28:L32)</f>
        <v>13984575</v>
      </c>
      <c r="M27" s="11">
        <f>SUM(M28:M32)</f>
        <v>1321985</v>
      </c>
    </row>
    <row r="28" spans="1:13" ht="22.5" customHeight="1" x14ac:dyDescent="0.2">
      <c r="A28" s="236" t="s">
        <v>117</v>
      </c>
      <c r="B28" s="237"/>
      <c r="C28" s="237"/>
      <c r="D28" s="237"/>
      <c r="E28" s="237"/>
      <c r="F28" s="237"/>
      <c r="G28" s="237"/>
      <c r="H28" s="238"/>
      <c r="I28" s="4">
        <v>132</v>
      </c>
      <c r="J28" s="158">
        <v>0</v>
      </c>
      <c r="K28" s="158">
        <v>0</v>
      </c>
      <c r="L28" s="158">
        <v>0</v>
      </c>
      <c r="M28" s="158">
        <v>0</v>
      </c>
    </row>
    <row r="29" spans="1:13" ht="21" customHeight="1" x14ac:dyDescent="0.2">
      <c r="A29" s="236" t="s">
        <v>301</v>
      </c>
      <c r="B29" s="237"/>
      <c r="C29" s="237"/>
      <c r="D29" s="237"/>
      <c r="E29" s="237"/>
      <c r="F29" s="237"/>
      <c r="G29" s="237"/>
      <c r="H29" s="238"/>
      <c r="I29" s="4">
        <v>133</v>
      </c>
      <c r="J29" s="158">
        <v>4867635</v>
      </c>
      <c r="K29" s="158">
        <v>4379610</v>
      </c>
      <c r="L29" s="158">
        <v>2131764</v>
      </c>
      <c r="M29" s="158">
        <v>1060762</v>
      </c>
    </row>
    <row r="30" spans="1:13" x14ac:dyDescent="0.2">
      <c r="A30" s="236" t="s">
        <v>118</v>
      </c>
      <c r="B30" s="237"/>
      <c r="C30" s="237"/>
      <c r="D30" s="237"/>
      <c r="E30" s="237"/>
      <c r="F30" s="237"/>
      <c r="G30" s="237"/>
      <c r="H30" s="238"/>
      <c r="I30" s="4">
        <v>134</v>
      </c>
      <c r="J30" s="158">
        <v>3268161</v>
      </c>
      <c r="K30" s="158">
        <v>3268161</v>
      </c>
      <c r="L30" s="158">
        <v>11852811</v>
      </c>
      <c r="M30" s="158">
        <v>261223</v>
      </c>
    </row>
    <row r="31" spans="1:13" x14ac:dyDescent="0.2">
      <c r="A31" s="236" t="s">
        <v>119</v>
      </c>
      <c r="B31" s="237"/>
      <c r="C31" s="237"/>
      <c r="D31" s="237"/>
      <c r="E31" s="237"/>
      <c r="F31" s="237"/>
      <c r="G31" s="237"/>
      <c r="H31" s="238"/>
      <c r="I31" s="4">
        <v>135</v>
      </c>
      <c r="J31" s="158">
        <v>0</v>
      </c>
      <c r="K31" s="158">
        <v>0</v>
      </c>
      <c r="L31" s="158">
        <v>0</v>
      </c>
      <c r="M31" s="158">
        <v>0</v>
      </c>
    </row>
    <row r="32" spans="1:13" x14ac:dyDescent="0.2">
      <c r="A32" s="236" t="s">
        <v>120</v>
      </c>
      <c r="B32" s="237"/>
      <c r="C32" s="237"/>
      <c r="D32" s="237"/>
      <c r="E32" s="237"/>
      <c r="F32" s="237"/>
      <c r="G32" s="237"/>
      <c r="H32" s="238"/>
      <c r="I32" s="4">
        <v>136</v>
      </c>
      <c r="J32" s="158">
        <v>0</v>
      </c>
      <c r="K32" s="158">
        <v>0</v>
      </c>
      <c r="L32" s="158">
        <v>0</v>
      </c>
      <c r="M32" s="158">
        <v>0</v>
      </c>
    </row>
    <row r="33" spans="1:13" x14ac:dyDescent="0.2">
      <c r="A33" s="236" t="s">
        <v>280</v>
      </c>
      <c r="B33" s="237"/>
      <c r="C33" s="237"/>
      <c r="D33" s="237"/>
      <c r="E33" s="237"/>
      <c r="F33" s="237"/>
      <c r="G33" s="237"/>
      <c r="H33" s="238"/>
      <c r="I33" s="4">
        <v>137</v>
      </c>
      <c r="J33" s="11">
        <f>SUM(J34:J37)</f>
        <v>6384127</v>
      </c>
      <c r="K33" s="11">
        <f>SUM(K34:K37)</f>
        <v>6041284</v>
      </c>
      <c r="L33" s="11">
        <f>SUM(L34:L37)</f>
        <v>2513601</v>
      </c>
      <c r="M33" s="11">
        <f>SUM(M34:M37)</f>
        <v>1304309</v>
      </c>
    </row>
    <row r="34" spans="1:13" ht="22.5" customHeight="1" x14ac:dyDescent="0.2">
      <c r="A34" s="236" t="s">
        <v>121</v>
      </c>
      <c r="B34" s="237"/>
      <c r="C34" s="237"/>
      <c r="D34" s="237"/>
      <c r="E34" s="237"/>
      <c r="F34" s="237"/>
      <c r="G34" s="237"/>
      <c r="H34" s="238"/>
      <c r="I34" s="4">
        <v>138</v>
      </c>
      <c r="J34" s="159">
        <v>0</v>
      </c>
      <c r="K34" s="159">
        <v>0</v>
      </c>
      <c r="L34" s="159">
        <v>0</v>
      </c>
      <c r="M34" s="159">
        <v>0</v>
      </c>
    </row>
    <row r="35" spans="1:13" ht="22.5" customHeight="1" x14ac:dyDescent="0.2">
      <c r="A35" s="236" t="s">
        <v>122</v>
      </c>
      <c r="B35" s="237"/>
      <c r="C35" s="237"/>
      <c r="D35" s="237"/>
      <c r="E35" s="237"/>
      <c r="F35" s="237"/>
      <c r="G35" s="237"/>
      <c r="H35" s="238"/>
      <c r="I35" s="4">
        <v>139</v>
      </c>
      <c r="J35" s="159">
        <v>5811390</v>
      </c>
      <c r="K35" s="159">
        <v>5468547</v>
      </c>
      <c r="L35" s="159">
        <v>2033648</v>
      </c>
      <c r="M35" s="159">
        <v>1029549</v>
      </c>
    </row>
    <row r="36" spans="1:13" ht="14.25" customHeight="1" x14ac:dyDescent="0.2">
      <c r="A36" s="236" t="s">
        <v>123</v>
      </c>
      <c r="B36" s="237"/>
      <c r="C36" s="237"/>
      <c r="D36" s="237"/>
      <c r="E36" s="237"/>
      <c r="F36" s="237"/>
      <c r="G36" s="237"/>
      <c r="H36" s="238"/>
      <c r="I36" s="4">
        <v>140</v>
      </c>
      <c r="J36" s="159">
        <v>0</v>
      </c>
      <c r="K36" s="159">
        <v>0</v>
      </c>
      <c r="L36" s="159">
        <v>0</v>
      </c>
      <c r="M36" s="159">
        <v>0</v>
      </c>
    </row>
    <row r="37" spans="1:13" x14ac:dyDescent="0.2">
      <c r="A37" s="236" t="s">
        <v>124</v>
      </c>
      <c r="B37" s="237"/>
      <c r="C37" s="237"/>
      <c r="D37" s="237"/>
      <c r="E37" s="237"/>
      <c r="F37" s="237"/>
      <c r="G37" s="237"/>
      <c r="H37" s="238"/>
      <c r="I37" s="4">
        <v>141</v>
      </c>
      <c r="J37" s="159">
        <v>572737</v>
      </c>
      <c r="K37" s="159">
        <v>572737</v>
      </c>
      <c r="L37" s="159">
        <v>479953</v>
      </c>
      <c r="M37" s="159">
        <v>274760</v>
      </c>
    </row>
    <row r="38" spans="1:13" x14ac:dyDescent="0.2">
      <c r="A38" s="236" t="s">
        <v>125</v>
      </c>
      <c r="B38" s="237"/>
      <c r="C38" s="237"/>
      <c r="D38" s="237"/>
      <c r="E38" s="237"/>
      <c r="F38" s="237"/>
      <c r="G38" s="237"/>
      <c r="H38" s="238"/>
      <c r="I38" s="4">
        <v>142</v>
      </c>
      <c r="J38" s="159">
        <v>0</v>
      </c>
      <c r="K38" s="159">
        <v>0</v>
      </c>
      <c r="L38" s="159">
        <v>0</v>
      </c>
      <c r="M38" s="159">
        <v>0</v>
      </c>
    </row>
    <row r="39" spans="1:13" x14ac:dyDescent="0.2">
      <c r="A39" s="236" t="s">
        <v>126</v>
      </c>
      <c r="B39" s="237"/>
      <c r="C39" s="237"/>
      <c r="D39" s="237"/>
      <c r="E39" s="237"/>
      <c r="F39" s="237"/>
      <c r="G39" s="237"/>
      <c r="H39" s="238"/>
      <c r="I39" s="4">
        <v>143</v>
      </c>
      <c r="J39" s="159">
        <v>0</v>
      </c>
      <c r="K39" s="159">
        <v>0</v>
      </c>
      <c r="L39" s="159">
        <v>0</v>
      </c>
      <c r="M39" s="159">
        <v>0</v>
      </c>
    </row>
    <row r="40" spans="1:13" x14ac:dyDescent="0.2">
      <c r="A40" s="236" t="s">
        <v>127</v>
      </c>
      <c r="B40" s="237"/>
      <c r="C40" s="237"/>
      <c r="D40" s="237"/>
      <c r="E40" s="237"/>
      <c r="F40" s="237"/>
      <c r="G40" s="237"/>
      <c r="H40" s="238"/>
      <c r="I40" s="4">
        <v>144</v>
      </c>
      <c r="J40" s="159">
        <v>0</v>
      </c>
      <c r="K40" s="159">
        <v>0</v>
      </c>
      <c r="L40" s="159">
        <v>0</v>
      </c>
      <c r="M40" s="159">
        <v>0</v>
      </c>
    </row>
    <row r="41" spans="1:13" x14ac:dyDescent="0.2">
      <c r="A41" s="236" t="s">
        <v>128</v>
      </c>
      <c r="B41" s="237"/>
      <c r="C41" s="237"/>
      <c r="D41" s="237"/>
      <c r="E41" s="237"/>
      <c r="F41" s="237"/>
      <c r="G41" s="237"/>
      <c r="H41" s="238"/>
      <c r="I41" s="4">
        <v>145</v>
      </c>
      <c r="J41" s="159">
        <v>0</v>
      </c>
      <c r="K41" s="159">
        <v>0</v>
      </c>
      <c r="L41" s="159">
        <v>0</v>
      </c>
      <c r="M41" s="159">
        <v>0</v>
      </c>
    </row>
    <row r="42" spans="1:13" x14ac:dyDescent="0.2">
      <c r="A42" s="236" t="s">
        <v>295</v>
      </c>
      <c r="B42" s="237"/>
      <c r="C42" s="237"/>
      <c r="D42" s="237"/>
      <c r="E42" s="237"/>
      <c r="F42" s="237"/>
      <c r="G42" s="237"/>
      <c r="H42" s="238"/>
      <c r="I42" s="4">
        <v>146</v>
      </c>
      <c r="J42" s="11">
        <f>J7+J27+J38+J40</f>
        <v>94760426</v>
      </c>
      <c r="K42" s="11">
        <f>K7+K27+K38+K40</f>
        <v>52986130</v>
      </c>
      <c r="L42" s="11">
        <f>L7+L27+L38+L40</f>
        <v>91215102</v>
      </c>
      <c r="M42" s="11">
        <f>M7+M27+M38+M40</f>
        <v>42729611</v>
      </c>
    </row>
    <row r="43" spans="1:13" x14ac:dyDescent="0.2">
      <c r="A43" s="236" t="s">
        <v>296</v>
      </c>
      <c r="B43" s="237"/>
      <c r="C43" s="237"/>
      <c r="D43" s="237"/>
      <c r="E43" s="237"/>
      <c r="F43" s="237"/>
      <c r="G43" s="237"/>
      <c r="H43" s="238"/>
      <c r="I43" s="4">
        <v>147</v>
      </c>
      <c r="J43" s="11">
        <f>J10+J33+J39+J41</f>
        <v>89515825</v>
      </c>
      <c r="K43" s="11">
        <f>K10+K33+K39+K41</f>
        <v>49010714</v>
      </c>
      <c r="L43" s="11">
        <f>L10+L33+L39+L41</f>
        <v>82240356</v>
      </c>
      <c r="M43" s="11">
        <f>M10+M33+M39+M41</f>
        <v>42777353</v>
      </c>
    </row>
    <row r="44" spans="1:13" x14ac:dyDescent="0.2">
      <c r="A44" s="236" t="s">
        <v>129</v>
      </c>
      <c r="B44" s="237"/>
      <c r="C44" s="237"/>
      <c r="D44" s="237"/>
      <c r="E44" s="237"/>
      <c r="F44" s="237"/>
      <c r="G44" s="237"/>
      <c r="H44" s="238"/>
      <c r="I44" s="4">
        <v>148</v>
      </c>
      <c r="J44" s="11">
        <f>J42-J43</f>
        <v>5244601</v>
      </c>
      <c r="K44" s="11">
        <f>K42-K43</f>
        <v>3975416</v>
      </c>
      <c r="L44" s="11">
        <f>L42-L43</f>
        <v>8974746</v>
      </c>
      <c r="M44" s="11">
        <f>M42-M43</f>
        <v>-47742</v>
      </c>
    </row>
    <row r="45" spans="1:13" x14ac:dyDescent="0.2">
      <c r="A45" s="239" t="s">
        <v>130</v>
      </c>
      <c r="B45" s="240"/>
      <c r="C45" s="240"/>
      <c r="D45" s="240"/>
      <c r="E45" s="240"/>
      <c r="F45" s="240"/>
      <c r="G45" s="240"/>
      <c r="H45" s="241"/>
      <c r="I45" s="4">
        <v>149</v>
      </c>
      <c r="J45" s="11">
        <f>IF(J42&gt;J43,J42-J43,0)</f>
        <v>5244601</v>
      </c>
      <c r="K45" s="11">
        <f>IF(K42&gt;K43,K42-K43,0)</f>
        <v>3975416</v>
      </c>
      <c r="L45" s="11">
        <f>IF(L42&gt;L43,L42-L43,0)</f>
        <v>8974746</v>
      </c>
      <c r="M45" s="11">
        <f>IF(M42&gt;M43,M42-M43,0)</f>
        <v>0</v>
      </c>
    </row>
    <row r="46" spans="1:13" x14ac:dyDescent="0.2">
      <c r="A46" s="239" t="s">
        <v>131</v>
      </c>
      <c r="B46" s="240"/>
      <c r="C46" s="240"/>
      <c r="D46" s="240"/>
      <c r="E46" s="240"/>
      <c r="F46" s="240"/>
      <c r="G46" s="240"/>
      <c r="H46" s="241"/>
      <c r="I46" s="4">
        <v>150</v>
      </c>
      <c r="J46" s="11">
        <f>IF(J43&gt;J42,J43-J42,0)</f>
        <v>0</v>
      </c>
      <c r="K46" s="11">
        <f>IF(K43&gt;K42,K43-K42,0)</f>
        <v>0</v>
      </c>
      <c r="L46" s="11">
        <f>IF(L43&gt;L42,L43-L42,0)</f>
        <v>0</v>
      </c>
      <c r="M46" s="11">
        <f>IF(M43&gt;M42,M43-M42,0)</f>
        <v>47742</v>
      </c>
    </row>
    <row r="47" spans="1:13" x14ac:dyDescent="0.2">
      <c r="A47" s="236" t="s">
        <v>132</v>
      </c>
      <c r="B47" s="237"/>
      <c r="C47" s="237"/>
      <c r="D47" s="237"/>
      <c r="E47" s="237"/>
      <c r="F47" s="237"/>
      <c r="G47" s="237"/>
      <c r="H47" s="238"/>
      <c r="I47" s="4">
        <v>151</v>
      </c>
      <c r="J47" s="124">
        <v>0</v>
      </c>
      <c r="K47" s="124">
        <v>0</v>
      </c>
      <c r="L47" s="124">
        <v>0</v>
      </c>
      <c r="M47" s="124">
        <v>0</v>
      </c>
    </row>
    <row r="48" spans="1:13" x14ac:dyDescent="0.2">
      <c r="A48" s="236" t="s">
        <v>133</v>
      </c>
      <c r="B48" s="237"/>
      <c r="C48" s="237"/>
      <c r="D48" s="237"/>
      <c r="E48" s="237"/>
      <c r="F48" s="237"/>
      <c r="G48" s="237"/>
      <c r="H48" s="238"/>
      <c r="I48" s="4">
        <v>152</v>
      </c>
      <c r="J48" s="11">
        <f>J44-J47</f>
        <v>5244601</v>
      </c>
      <c r="K48" s="11">
        <f>K44-K47</f>
        <v>3975416</v>
      </c>
      <c r="L48" s="11">
        <f>L44-L47</f>
        <v>8974746</v>
      </c>
      <c r="M48" s="11">
        <f>M44-M47</f>
        <v>-47742</v>
      </c>
    </row>
    <row r="49" spans="1:13" x14ac:dyDescent="0.2">
      <c r="A49" s="239" t="s">
        <v>134</v>
      </c>
      <c r="B49" s="240"/>
      <c r="C49" s="240"/>
      <c r="D49" s="240"/>
      <c r="E49" s="240"/>
      <c r="F49" s="240"/>
      <c r="G49" s="240"/>
      <c r="H49" s="241"/>
      <c r="I49" s="4">
        <v>153</v>
      </c>
      <c r="J49" s="11">
        <f>IF(J48&gt;0,J48,0)</f>
        <v>5244601</v>
      </c>
      <c r="K49" s="11">
        <f>IF(K48&gt;0,K48,0)</f>
        <v>3975416</v>
      </c>
      <c r="L49" s="11">
        <f>IF(L48&gt;0,L48,0)</f>
        <v>8974746</v>
      </c>
      <c r="M49" s="11">
        <f>IF(M48&gt;0,M48,0)</f>
        <v>0</v>
      </c>
    </row>
    <row r="50" spans="1:13" ht="12" customHeight="1" x14ac:dyDescent="0.2">
      <c r="A50" s="290" t="s">
        <v>135</v>
      </c>
      <c r="B50" s="291"/>
      <c r="C50" s="291"/>
      <c r="D50" s="291"/>
      <c r="E50" s="291"/>
      <c r="F50" s="291"/>
      <c r="G50" s="291"/>
      <c r="H50" s="292"/>
      <c r="I50" s="5">
        <v>154</v>
      </c>
      <c r="J50" s="38">
        <f>IF(J48&lt;0,-J48,0)</f>
        <v>0</v>
      </c>
      <c r="K50" s="38">
        <f>IF(K48&lt;0,-K48,0)</f>
        <v>0</v>
      </c>
      <c r="L50" s="38">
        <f>IF(L48&lt;0,-L48,0)</f>
        <v>0</v>
      </c>
      <c r="M50" s="38">
        <f>IF(M48&lt;0,-M48,0)</f>
        <v>47742</v>
      </c>
    </row>
    <row r="51" spans="1:13" ht="12" customHeight="1" x14ac:dyDescent="0.2">
      <c r="A51" s="40"/>
      <c r="B51" s="40"/>
      <c r="C51" s="40"/>
      <c r="D51" s="40"/>
      <c r="E51" s="40"/>
      <c r="F51" s="40"/>
      <c r="G51" s="40"/>
      <c r="H51" s="40"/>
      <c r="I51" s="41"/>
      <c r="J51" s="39"/>
      <c r="K51" s="39"/>
      <c r="L51" s="39"/>
      <c r="M51" s="39"/>
    </row>
    <row r="52" spans="1:13" x14ac:dyDescent="0.2">
      <c r="A52" s="277" t="s">
        <v>136</v>
      </c>
      <c r="B52" s="293"/>
      <c r="C52" s="293"/>
      <c r="D52" s="293"/>
      <c r="E52" s="293"/>
      <c r="F52" s="293"/>
      <c r="G52" s="293"/>
      <c r="H52" s="293"/>
      <c r="I52" s="294"/>
      <c r="J52" s="294"/>
      <c r="K52" s="294"/>
      <c r="L52" s="294"/>
      <c r="M52" s="295"/>
    </row>
    <row r="53" spans="1:13" x14ac:dyDescent="0.2">
      <c r="A53" s="266" t="s">
        <v>137</v>
      </c>
      <c r="B53" s="267"/>
      <c r="C53" s="267"/>
      <c r="D53" s="267"/>
      <c r="E53" s="267"/>
      <c r="F53" s="267"/>
      <c r="G53" s="267"/>
      <c r="H53" s="267"/>
      <c r="I53" s="285"/>
      <c r="J53" s="285"/>
      <c r="K53" s="285"/>
      <c r="L53" s="285"/>
      <c r="M53" s="286"/>
    </row>
    <row r="54" spans="1:13" x14ac:dyDescent="0.2">
      <c r="A54" s="287" t="s">
        <v>138</v>
      </c>
      <c r="B54" s="288"/>
      <c r="C54" s="288"/>
      <c r="D54" s="288"/>
      <c r="E54" s="288"/>
      <c r="F54" s="288"/>
      <c r="G54" s="288"/>
      <c r="H54" s="289"/>
      <c r="I54" s="4">
        <v>155</v>
      </c>
      <c r="J54" s="140">
        <v>0</v>
      </c>
      <c r="K54" s="140">
        <v>0</v>
      </c>
      <c r="L54" s="140">
        <v>0</v>
      </c>
      <c r="M54" s="140">
        <v>0</v>
      </c>
    </row>
    <row r="55" spans="1:13" x14ac:dyDescent="0.2">
      <c r="A55" s="287" t="s">
        <v>95</v>
      </c>
      <c r="B55" s="288"/>
      <c r="C55" s="288"/>
      <c r="D55" s="288"/>
      <c r="E55" s="288"/>
      <c r="F55" s="288"/>
      <c r="G55" s="288"/>
      <c r="H55" s="289"/>
      <c r="I55" s="4">
        <v>156</v>
      </c>
      <c r="J55" s="141">
        <v>0</v>
      </c>
      <c r="K55" s="141">
        <v>0</v>
      </c>
      <c r="L55" s="141">
        <v>0</v>
      </c>
      <c r="M55" s="141">
        <v>0</v>
      </c>
    </row>
    <row r="56" spans="1:13" x14ac:dyDescent="0.2">
      <c r="A56" s="247" t="s">
        <v>139</v>
      </c>
      <c r="B56" s="248"/>
      <c r="C56" s="248"/>
      <c r="D56" s="248"/>
      <c r="E56" s="248"/>
      <c r="F56" s="248"/>
      <c r="G56" s="248"/>
      <c r="H56" s="248"/>
      <c r="I56" s="283"/>
      <c r="J56" s="283"/>
      <c r="K56" s="283"/>
      <c r="L56" s="283"/>
      <c r="M56" s="284"/>
    </row>
    <row r="57" spans="1:13" x14ac:dyDescent="0.2">
      <c r="A57" s="266" t="s">
        <v>140</v>
      </c>
      <c r="B57" s="267"/>
      <c r="C57" s="267"/>
      <c r="D57" s="267"/>
      <c r="E57" s="267"/>
      <c r="F57" s="267"/>
      <c r="G57" s="267"/>
      <c r="H57" s="268"/>
      <c r="I57" s="17">
        <v>157</v>
      </c>
      <c r="J57" s="160">
        <v>5244601</v>
      </c>
      <c r="K57" s="160">
        <v>3975416</v>
      </c>
      <c r="L57" s="160">
        <v>8974746</v>
      </c>
      <c r="M57" s="160">
        <v>-47742</v>
      </c>
    </row>
    <row r="58" spans="1:13" x14ac:dyDescent="0.2">
      <c r="A58" s="236" t="s">
        <v>281</v>
      </c>
      <c r="B58" s="237"/>
      <c r="C58" s="237"/>
      <c r="D58" s="237"/>
      <c r="E58" s="237"/>
      <c r="F58" s="237"/>
      <c r="G58" s="237"/>
      <c r="H58" s="238"/>
      <c r="I58" s="4">
        <v>158</v>
      </c>
      <c r="J58" s="11">
        <f>SUM(J59:J65)</f>
        <v>0</v>
      </c>
      <c r="K58" s="11">
        <f>SUM(K59:K65)</f>
        <v>0</v>
      </c>
      <c r="L58" s="11">
        <f>SUM(L59:L65)</f>
        <v>-50377</v>
      </c>
      <c r="M58" s="11">
        <f>SUM(M59:M65)</f>
        <v>-50377</v>
      </c>
    </row>
    <row r="59" spans="1:13" x14ac:dyDescent="0.2">
      <c r="A59" s="236" t="s">
        <v>141</v>
      </c>
      <c r="B59" s="237"/>
      <c r="C59" s="237"/>
      <c r="D59" s="237"/>
      <c r="E59" s="237"/>
      <c r="F59" s="237"/>
      <c r="G59" s="237"/>
      <c r="H59" s="238"/>
      <c r="I59" s="4">
        <v>159</v>
      </c>
      <c r="J59" s="161">
        <v>0</v>
      </c>
      <c r="K59" s="161">
        <v>0</v>
      </c>
      <c r="L59" s="161">
        <v>0</v>
      </c>
      <c r="M59" s="161">
        <v>0</v>
      </c>
    </row>
    <row r="60" spans="1:13" ht="24" customHeight="1" x14ac:dyDescent="0.2">
      <c r="A60" s="236" t="s">
        <v>142</v>
      </c>
      <c r="B60" s="237"/>
      <c r="C60" s="237"/>
      <c r="D60" s="237"/>
      <c r="E60" s="237"/>
      <c r="F60" s="237"/>
      <c r="G60" s="237"/>
      <c r="H60" s="238"/>
      <c r="I60" s="4">
        <v>160</v>
      </c>
      <c r="J60" s="161">
        <v>0</v>
      </c>
      <c r="K60" s="161">
        <v>0</v>
      </c>
      <c r="L60" s="161">
        <v>0</v>
      </c>
      <c r="M60" s="161">
        <v>0</v>
      </c>
    </row>
    <row r="61" spans="1:13" x14ac:dyDescent="0.2">
      <c r="A61" s="236" t="s">
        <v>143</v>
      </c>
      <c r="B61" s="237"/>
      <c r="C61" s="237"/>
      <c r="D61" s="237"/>
      <c r="E61" s="237"/>
      <c r="F61" s="237"/>
      <c r="G61" s="237"/>
      <c r="H61" s="238"/>
      <c r="I61" s="4">
        <v>161</v>
      </c>
      <c r="J61" s="161">
        <v>0</v>
      </c>
      <c r="K61" s="161">
        <v>0</v>
      </c>
      <c r="L61" s="161">
        <v>-50377</v>
      </c>
      <c r="M61" s="161">
        <v>-50377</v>
      </c>
    </row>
    <row r="62" spans="1:13" x14ac:dyDescent="0.2">
      <c r="A62" s="236" t="s">
        <v>144</v>
      </c>
      <c r="B62" s="237"/>
      <c r="C62" s="237"/>
      <c r="D62" s="237"/>
      <c r="E62" s="237"/>
      <c r="F62" s="237"/>
      <c r="G62" s="237"/>
      <c r="H62" s="238"/>
      <c r="I62" s="4">
        <v>162</v>
      </c>
      <c r="J62" s="161">
        <v>0</v>
      </c>
      <c r="K62" s="161">
        <v>0</v>
      </c>
      <c r="L62" s="161">
        <v>0</v>
      </c>
      <c r="M62" s="161">
        <v>0</v>
      </c>
    </row>
    <row r="63" spans="1:13" x14ac:dyDescent="0.2">
      <c r="A63" s="236" t="s">
        <v>145</v>
      </c>
      <c r="B63" s="237"/>
      <c r="C63" s="237"/>
      <c r="D63" s="237"/>
      <c r="E63" s="237"/>
      <c r="F63" s="237"/>
      <c r="G63" s="237"/>
      <c r="H63" s="238"/>
      <c r="I63" s="4">
        <v>163</v>
      </c>
      <c r="J63" s="161">
        <v>0</v>
      </c>
      <c r="K63" s="161">
        <v>0</v>
      </c>
      <c r="L63" s="161">
        <v>0</v>
      </c>
      <c r="M63" s="161">
        <v>0</v>
      </c>
    </row>
    <row r="64" spans="1:13" x14ac:dyDescent="0.2">
      <c r="A64" s="236" t="s">
        <v>146</v>
      </c>
      <c r="B64" s="237"/>
      <c r="C64" s="237"/>
      <c r="D64" s="237"/>
      <c r="E64" s="237"/>
      <c r="F64" s="237"/>
      <c r="G64" s="237"/>
      <c r="H64" s="238"/>
      <c r="I64" s="4">
        <v>164</v>
      </c>
      <c r="J64" s="161">
        <v>0</v>
      </c>
      <c r="K64" s="161">
        <v>0</v>
      </c>
      <c r="L64" s="161">
        <v>0</v>
      </c>
      <c r="M64" s="161">
        <v>0</v>
      </c>
    </row>
    <row r="65" spans="1:13" x14ac:dyDescent="0.2">
      <c r="A65" s="236" t="s">
        <v>147</v>
      </c>
      <c r="B65" s="237"/>
      <c r="C65" s="237"/>
      <c r="D65" s="237"/>
      <c r="E65" s="237"/>
      <c r="F65" s="237"/>
      <c r="G65" s="237"/>
      <c r="H65" s="238"/>
      <c r="I65" s="4">
        <v>165</v>
      </c>
      <c r="J65" s="161">
        <v>0</v>
      </c>
      <c r="K65" s="161">
        <v>0</v>
      </c>
      <c r="L65" s="161">
        <v>0</v>
      </c>
      <c r="M65" s="161">
        <v>0</v>
      </c>
    </row>
    <row r="66" spans="1:13" x14ac:dyDescent="0.2">
      <c r="A66" s="236" t="s">
        <v>148</v>
      </c>
      <c r="B66" s="237"/>
      <c r="C66" s="237"/>
      <c r="D66" s="237"/>
      <c r="E66" s="237"/>
      <c r="F66" s="237"/>
      <c r="G66" s="237"/>
      <c r="H66" s="238"/>
      <c r="I66" s="4">
        <v>166</v>
      </c>
      <c r="J66" s="161">
        <v>0</v>
      </c>
      <c r="K66" s="161">
        <v>0</v>
      </c>
      <c r="L66" s="161">
        <v>-9068</v>
      </c>
      <c r="M66" s="161">
        <v>-9068</v>
      </c>
    </row>
    <row r="67" spans="1:13" x14ac:dyDescent="0.2">
      <c r="A67" s="236" t="s">
        <v>149</v>
      </c>
      <c r="B67" s="237"/>
      <c r="C67" s="237"/>
      <c r="D67" s="237"/>
      <c r="E67" s="237"/>
      <c r="F67" s="237"/>
      <c r="G67" s="237"/>
      <c r="H67" s="238"/>
      <c r="I67" s="4">
        <v>167</v>
      </c>
      <c r="J67" s="11">
        <f>J58-J66</f>
        <v>0</v>
      </c>
      <c r="K67" s="11">
        <f>K58-K66</f>
        <v>0</v>
      </c>
      <c r="L67" s="11">
        <f>L58-L66</f>
        <v>-41309</v>
      </c>
      <c r="M67" s="11">
        <f>M58-M66</f>
        <v>-41309</v>
      </c>
    </row>
    <row r="68" spans="1:13" x14ac:dyDescent="0.2">
      <c r="A68" s="236" t="s">
        <v>150</v>
      </c>
      <c r="B68" s="237"/>
      <c r="C68" s="237"/>
      <c r="D68" s="237"/>
      <c r="E68" s="237"/>
      <c r="F68" s="237"/>
      <c r="G68" s="237"/>
      <c r="H68" s="238"/>
      <c r="I68" s="4">
        <v>168</v>
      </c>
      <c r="J68" s="15">
        <f>J57+J67</f>
        <v>5244601</v>
      </c>
      <c r="K68" s="15">
        <f>K57+K67</f>
        <v>3975416</v>
      </c>
      <c r="L68" s="15">
        <f>L57+L67</f>
        <v>8933437</v>
      </c>
      <c r="M68" s="15">
        <f>M57+M67</f>
        <v>-89051</v>
      </c>
    </row>
    <row r="69" spans="1:13" ht="27.75" customHeight="1" x14ac:dyDescent="0.2">
      <c r="A69" s="247" t="s">
        <v>151</v>
      </c>
      <c r="B69" s="248"/>
      <c r="C69" s="248"/>
      <c r="D69" s="248"/>
      <c r="E69" s="248"/>
      <c r="F69" s="248"/>
      <c r="G69" s="248"/>
      <c r="H69" s="248"/>
      <c r="I69" s="283"/>
      <c r="J69" s="283"/>
      <c r="K69" s="283"/>
      <c r="L69" s="283"/>
      <c r="M69" s="284"/>
    </row>
    <row r="70" spans="1:13" x14ac:dyDescent="0.2">
      <c r="A70" s="266" t="s">
        <v>152</v>
      </c>
      <c r="B70" s="267"/>
      <c r="C70" s="267"/>
      <c r="D70" s="267"/>
      <c r="E70" s="267"/>
      <c r="F70" s="267"/>
      <c r="G70" s="267"/>
      <c r="H70" s="267"/>
      <c r="I70" s="285"/>
      <c r="J70" s="285"/>
      <c r="K70" s="285"/>
      <c r="L70" s="285"/>
      <c r="M70" s="286"/>
    </row>
    <row r="71" spans="1:13" x14ac:dyDescent="0.2">
      <c r="A71" s="287" t="s">
        <v>138</v>
      </c>
      <c r="B71" s="288"/>
      <c r="C71" s="288"/>
      <c r="D71" s="288"/>
      <c r="E71" s="288"/>
      <c r="F71" s="288"/>
      <c r="G71" s="288"/>
      <c r="H71" s="289"/>
      <c r="I71" s="4">
        <v>169</v>
      </c>
      <c r="J71" s="12">
        <v>0</v>
      </c>
      <c r="K71" s="12">
        <v>0</v>
      </c>
      <c r="L71" s="12">
        <v>0</v>
      </c>
      <c r="M71" s="12">
        <v>0</v>
      </c>
    </row>
    <row r="72" spans="1:13" ht="13.5" customHeight="1" x14ac:dyDescent="0.2">
      <c r="A72" s="280" t="s">
        <v>95</v>
      </c>
      <c r="B72" s="281"/>
      <c r="C72" s="281"/>
      <c r="D72" s="281"/>
      <c r="E72" s="281"/>
      <c r="F72" s="281"/>
      <c r="G72" s="281"/>
      <c r="H72" s="282"/>
      <c r="I72" s="7">
        <v>170</v>
      </c>
      <c r="J72" s="13">
        <v>0</v>
      </c>
      <c r="K72" s="13">
        <v>0</v>
      </c>
      <c r="L72" s="13">
        <v>0</v>
      </c>
      <c r="M72" s="13">
        <v>0</v>
      </c>
    </row>
  </sheetData>
  <mergeCells count="70">
    <mergeCell ref="A9:H9"/>
    <mergeCell ref="A10:H10"/>
    <mergeCell ref="A11:H11"/>
    <mergeCell ref="A4:M4"/>
    <mergeCell ref="A5:H5"/>
    <mergeCell ref="A6:H6"/>
    <mergeCell ref="A7:H7"/>
    <mergeCell ref="A8:H8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72:H72"/>
    <mergeCell ref="A66:H66"/>
    <mergeCell ref="A67:H67"/>
    <mergeCell ref="A68:H68"/>
    <mergeCell ref="A69:M69"/>
    <mergeCell ref="A70:M70"/>
    <mergeCell ref="A71:H71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71:M72 J54:M55 J58:M68" xr:uid="{00000000-0002-0000-0200-000000000000}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 xr:uid="{00000000-0002-0000-0200-000001000000}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42:M46 J27:M27 J33:M33 J22:M22" xr:uid="{00000000-0002-0000-0200-000002000000}">
      <formula1>0</formula1>
    </dataValidation>
    <dataValidation allowBlank="1" sqref="J28:M32 J34:M41 J8:M9 J13:M15 J17:M21 J23:M26 J57:M57" xr:uid="{00000000-0002-0000-0200-000003000000}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53"/>
  <sheetViews>
    <sheetView zoomScaleNormal="100" zoomScaleSheetLayoutView="110" workbookViewId="0">
      <selection activeCell="J50" sqref="J50:K52"/>
    </sheetView>
  </sheetViews>
  <sheetFormatPr defaultRowHeight="12.75" x14ac:dyDescent="0.2"/>
  <cols>
    <col min="11" max="11" width="9.5703125" bestFit="1" customWidth="1"/>
  </cols>
  <sheetData>
    <row r="1" spans="1:11" ht="12.75" customHeight="1" x14ac:dyDescent="0.2">
      <c r="A1" s="301" t="s">
        <v>153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2.75" customHeight="1" x14ac:dyDescent="0.2">
      <c r="A2" s="302" t="s">
        <v>306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1" x14ac:dyDescent="0.2">
      <c r="A3" s="20"/>
      <c r="B3" s="21"/>
      <c r="C3" s="21"/>
      <c r="D3" s="21"/>
      <c r="E3" s="21"/>
      <c r="F3" s="21"/>
      <c r="G3" s="21"/>
      <c r="H3" s="21"/>
      <c r="I3" s="21"/>
      <c r="J3" s="22"/>
      <c r="K3" s="3"/>
    </row>
    <row r="4" spans="1:11" x14ac:dyDescent="0.2">
      <c r="A4" s="270" t="s">
        <v>298</v>
      </c>
      <c r="B4" s="271"/>
      <c r="C4" s="271"/>
      <c r="D4" s="271"/>
      <c r="E4" s="271"/>
      <c r="F4" s="271"/>
      <c r="G4" s="271"/>
      <c r="H4" s="271"/>
      <c r="I4" s="271"/>
      <c r="J4" s="271"/>
      <c r="K4" s="272"/>
    </row>
    <row r="5" spans="1:11" ht="24.75" thickBot="1" x14ac:dyDescent="0.25">
      <c r="A5" s="309" t="s">
        <v>6</v>
      </c>
      <c r="B5" s="309"/>
      <c r="C5" s="309"/>
      <c r="D5" s="309"/>
      <c r="E5" s="309"/>
      <c r="F5" s="309"/>
      <c r="G5" s="309"/>
      <c r="H5" s="309"/>
      <c r="I5" s="47" t="s">
        <v>7</v>
      </c>
      <c r="J5" s="48" t="s">
        <v>98</v>
      </c>
      <c r="K5" s="48" t="s">
        <v>99</v>
      </c>
    </row>
    <row r="6" spans="1:11" x14ac:dyDescent="0.2">
      <c r="A6" s="310">
        <v>1</v>
      </c>
      <c r="B6" s="310"/>
      <c r="C6" s="310"/>
      <c r="D6" s="310"/>
      <c r="E6" s="310"/>
      <c r="F6" s="310"/>
      <c r="G6" s="310"/>
      <c r="H6" s="310"/>
      <c r="I6" s="49">
        <v>2</v>
      </c>
      <c r="J6" s="50" t="s">
        <v>4</v>
      </c>
      <c r="K6" s="50" t="s">
        <v>5</v>
      </c>
    </row>
    <row r="7" spans="1:11" x14ac:dyDescent="0.2">
      <c r="A7" s="305" t="s">
        <v>154</v>
      </c>
      <c r="B7" s="306"/>
      <c r="C7" s="306"/>
      <c r="D7" s="306"/>
      <c r="E7" s="306"/>
      <c r="F7" s="306"/>
      <c r="G7" s="306"/>
      <c r="H7" s="306"/>
      <c r="I7" s="307"/>
      <c r="J7" s="307"/>
      <c r="K7" s="308"/>
    </row>
    <row r="8" spans="1:11" x14ac:dyDescent="0.2">
      <c r="A8" s="231" t="s">
        <v>155</v>
      </c>
      <c r="B8" s="232"/>
      <c r="C8" s="232"/>
      <c r="D8" s="232"/>
      <c r="E8" s="232"/>
      <c r="F8" s="232"/>
      <c r="G8" s="232"/>
      <c r="H8" s="232"/>
      <c r="I8" s="4">
        <v>1</v>
      </c>
      <c r="J8" s="162">
        <v>5244601</v>
      </c>
      <c r="K8" s="163">
        <v>8974746</v>
      </c>
    </row>
    <row r="9" spans="1:11" x14ac:dyDescent="0.2">
      <c r="A9" s="231" t="s">
        <v>156</v>
      </c>
      <c r="B9" s="232"/>
      <c r="C9" s="232"/>
      <c r="D9" s="232"/>
      <c r="E9" s="232"/>
      <c r="F9" s="232"/>
      <c r="G9" s="232"/>
      <c r="H9" s="232"/>
      <c r="I9" s="4">
        <v>2</v>
      </c>
      <c r="J9" s="162">
        <v>5182740</v>
      </c>
      <c r="K9" s="163">
        <v>4779225</v>
      </c>
    </row>
    <row r="10" spans="1:11" x14ac:dyDescent="0.2">
      <c r="A10" s="231" t="s">
        <v>157</v>
      </c>
      <c r="B10" s="232"/>
      <c r="C10" s="232"/>
      <c r="D10" s="232"/>
      <c r="E10" s="232"/>
      <c r="F10" s="232"/>
      <c r="G10" s="232"/>
      <c r="H10" s="232"/>
      <c r="I10" s="4">
        <v>3</v>
      </c>
      <c r="J10" s="162">
        <v>1119730</v>
      </c>
      <c r="K10" s="163">
        <v>0</v>
      </c>
    </row>
    <row r="11" spans="1:11" x14ac:dyDescent="0.2">
      <c r="A11" s="231" t="s">
        <v>158</v>
      </c>
      <c r="B11" s="232"/>
      <c r="C11" s="232"/>
      <c r="D11" s="232"/>
      <c r="E11" s="232"/>
      <c r="F11" s="232"/>
      <c r="G11" s="232"/>
      <c r="H11" s="232"/>
      <c r="I11" s="4">
        <v>4</v>
      </c>
      <c r="J11" s="162">
        <v>3421510</v>
      </c>
      <c r="K11" s="163">
        <v>2623637</v>
      </c>
    </row>
    <row r="12" spans="1:11" x14ac:dyDescent="0.2">
      <c r="A12" s="231" t="s">
        <v>159</v>
      </c>
      <c r="B12" s="232"/>
      <c r="C12" s="232"/>
      <c r="D12" s="232"/>
      <c r="E12" s="232"/>
      <c r="F12" s="232"/>
      <c r="G12" s="232"/>
      <c r="H12" s="232"/>
      <c r="I12" s="4">
        <v>5</v>
      </c>
      <c r="J12" s="162">
        <v>41282</v>
      </c>
      <c r="K12" s="163">
        <v>0</v>
      </c>
    </row>
    <row r="13" spans="1:11" x14ac:dyDescent="0.2">
      <c r="A13" s="231" t="s">
        <v>160</v>
      </c>
      <c r="B13" s="232"/>
      <c r="C13" s="232"/>
      <c r="D13" s="232"/>
      <c r="E13" s="232"/>
      <c r="F13" s="232"/>
      <c r="G13" s="232"/>
      <c r="H13" s="232"/>
      <c r="I13" s="4">
        <v>6</v>
      </c>
      <c r="J13" s="162">
        <v>0</v>
      </c>
      <c r="K13" s="163">
        <v>0</v>
      </c>
    </row>
    <row r="14" spans="1:11" x14ac:dyDescent="0.2">
      <c r="A14" s="236" t="s">
        <v>282</v>
      </c>
      <c r="B14" s="237"/>
      <c r="C14" s="237"/>
      <c r="D14" s="237"/>
      <c r="E14" s="237"/>
      <c r="F14" s="237"/>
      <c r="G14" s="237"/>
      <c r="H14" s="237"/>
      <c r="I14" s="4">
        <v>7</v>
      </c>
      <c r="J14" s="8">
        <f>SUM(J8:J13)</f>
        <v>15009863</v>
      </c>
      <c r="K14" s="11">
        <f>SUM(K8:K13)</f>
        <v>16377608</v>
      </c>
    </row>
    <row r="15" spans="1:11" x14ac:dyDescent="0.2">
      <c r="A15" s="231" t="s">
        <v>161</v>
      </c>
      <c r="B15" s="232"/>
      <c r="C15" s="232"/>
      <c r="D15" s="232"/>
      <c r="E15" s="232"/>
      <c r="F15" s="232"/>
      <c r="G15" s="232"/>
      <c r="H15" s="232"/>
      <c r="I15" s="4">
        <v>8</v>
      </c>
      <c r="J15" s="164">
        <v>0</v>
      </c>
      <c r="K15" s="165">
        <v>27651556</v>
      </c>
    </row>
    <row r="16" spans="1:11" x14ac:dyDescent="0.2">
      <c r="A16" s="231" t="s">
        <v>162</v>
      </c>
      <c r="B16" s="232"/>
      <c r="C16" s="232"/>
      <c r="D16" s="232"/>
      <c r="E16" s="232"/>
      <c r="F16" s="232"/>
      <c r="G16" s="232"/>
      <c r="H16" s="232"/>
      <c r="I16" s="4">
        <v>9</v>
      </c>
      <c r="J16" s="164">
        <v>0</v>
      </c>
      <c r="K16" s="165">
        <v>0</v>
      </c>
    </row>
    <row r="17" spans="1:11" x14ac:dyDescent="0.2">
      <c r="A17" s="231" t="s">
        <v>163</v>
      </c>
      <c r="B17" s="232"/>
      <c r="C17" s="232"/>
      <c r="D17" s="232"/>
      <c r="E17" s="232"/>
      <c r="F17" s="232"/>
      <c r="G17" s="232"/>
      <c r="H17" s="232"/>
      <c r="I17" s="4">
        <v>10</v>
      </c>
      <c r="J17" s="164">
        <v>0</v>
      </c>
      <c r="K17" s="165">
        <v>623353</v>
      </c>
    </row>
    <row r="18" spans="1:11" x14ac:dyDescent="0.2">
      <c r="A18" s="231" t="s">
        <v>164</v>
      </c>
      <c r="B18" s="232"/>
      <c r="C18" s="232"/>
      <c r="D18" s="232"/>
      <c r="E18" s="232"/>
      <c r="F18" s="232"/>
      <c r="G18" s="232"/>
      <c r="H18" s="232"/>
      <c r="I18" s="4">
        <v>11</v>
      </c>
      <c r="J18" s="164">
        <v>11963717</v>
      </c>
      <c r="K18" s="165">
        <v>15481758</v>
      </c>
    </row>
    <row r="19" spans="1:11" x14ac:dyDescent="0.2">
      <c r="A19" s="236" t="s">
        <v>283</v>
      </c>
      <c r="B19" s="237"/>
      <c r="C19" s="237"/>
      <c r="D19" s="237"/>
      <c r="E19" s="237"/>
      <c r="F19" s="237"/>
      <c r="G19" s="237"/>
      <c r="H19" s="237"/>
      <c r="I19" s="4">
        <v>12</v>
      </c>
      <c r="J19" s="8">
        <f>SUM(J15:J18)</f>
        <v>11963717</v>
      </c>
      <c r="K19" s="11">
        <f>SUM(K15:K18)</f>
        <v>43756667</v>
      </c>
    </row>
    <row r="20" spans="1:11" x14ac:dyDescent="0.2">
      <c r="A20" s="236" t="s">
        <v>165</v>
      </c>
      <c r="B20" s="237"/>
      <c r="C20" s="237"/>
      <c r="D20" s="237"/>
      <c r="E20" s="237"/>
      <c r="F20" s="237"/>
      <c r="G20" s="237"/>
      <c r="H20" s="237"/>
      <c r="I20" s="4">
        <v>13</v>
      </c>
      <c r="J20" s="8">
        <f>IF(J14&gt;J19,J14-J19,0)</f>
        <v>3046146</v>
      </c>
      <c r="K20" s="11">
        <f>IF(K14&gt;K19,K14-K19,0)</f>
        <v>0</v>
      </c>
    </row>
    <row r="21" spans="1:11" x14ac:dyDescent="0.2">
      <c r="A21" s="236" t="s">
        <v>166</v>
      </c>
      <c r="B21" s="237"/>
      <c r="C21" s="237"/>
      <c r="D21" s="237"/>
      <c r="E21" s="237"/>
      <c r="F21" s="237"/>
      <c r="G21" s="237"/>
      <c r="H21" s="237"/>
      <c r="I21" s="4">
        <v>14</v>
      </c>
      <c r="J21" s="8">
        <f>IF(J19&gt;J14,J19-J14,0)</f>
        <v>0</v>
      </c>
      <c r="K21" s="11">
        <f>IF(K19&gt;K14,K19-K14,0)</f>
        <v>27379059</v>
      </c>
    </row>
    <row r="22" spans="1:11" x14ac:dyDescent="0.2">
      <c r="A22" s="305" t="s">
        <v>167</v>
      </c>
      <c r="B22" s="306"/>
      <c r="C22" s="306"/>
      <c r="D22" s="306"/>
      <c r="E22" s="306"/>
      <c r="F22" s="306"/>
      <c r="G22" s="306"/>
      <c r="H22" s="306"/>
      <c r="I22" s="307"/>
      <c r="J22" s="307"/>
      <c r="K22" s="308"/>
    </row>
    <row r="23" spans="1:11" x14ac:dyDescent="0.2">
      <c r="A23" s="231" t="s">
        <v>168</v>
      </c>
      <c r="B23" s="232"/>
      <c r="C23" s="232"/>
      <c r="D23" s="232"/>
      <c r="E23" s="232"/>
      <c r="F23" s="232"/>
      <c r="G23" s="232"/>
      <c r="H23" s="232"/>
      <c r="I23" s="4">
        <v>15</v>
      </c>
      <c r="J23" s="166">
        <v>1705035</v>
      </c>
      <c r="K23" s="167">
        <v>1618572</v>
      </c>
    </row>
    <row r="24" spans="1:11" x14ac:dyDescent="0.2">
      <c r="A24" s="231" t="s">
        <v>169</v>
      </c>
      <c r="B24" s="232"/>
      <c r="C24" s="232"/>
      <c r="D24" s="232"/>
      <c r="E24" s="232"/>
      <c r="F24" s="232"/>
      <c r="G24" s="232"/>
      <c r="H24" s="232"/>
      <c r="I24" s="4">
        <v>16</v>
      </c>
      <c r="J24" s="166">
        <v>0</v>
      </c>
      <c r="K24" s="167">
        <v>0</v>
      </c>
    </row>
    <row r="25" spans="1:11" x14ac:dyDescent="0.2">
      <c r="A25" s="231" t="s">
        <v>170</v>
      </c>
      <c r="B25" s="232"/>
      <c r="C25" s="232"/>
      <c r="D25" s="232"/>
      <c r="E25" s="232"/>
      <c r="F25" s="232"/>
      <c r="G25" s="232"/>
      <c r="H25" s="232"/>
      <c r="I25" s="4">
        <v>17</v>
      </c>
      <c r="J25" s="166">
        <v>984893</v>
      </c>
      <c r="K25" s="167">
        <v>315540</v>
      </c>
    </row>
    <row r="26" spans="1:11" x14ac:dyDescent="0.2">
      <c r="A26" s="231" t="s">
        <v>171</v>
      </c>
      <c r="B26" s="232"/>
      <c r="C26" s="232"/>
      <c r="D26" s="232"/>
      <c r="E26" s="232"/>
      <c r="F26" s="232"/>
      <c r="G26" s="232"/>
      <c r="H26" s="232"/>
      <c r="I26" s="4">
        <v>18</v>
      </c>
      <c r="J26" s="166">
        <v>3268161</v>
      </c>
      <c r="K26" s="167">
        <v>8954913</v>
      </c>
    </row>
    <row r="27" spans="1:11" x14ac:dyDescent="0.2">
      <c r="A27" s="231" t="s">
        <v>172</v>
      </c>
      <c r="B27" s="232"/>
      <c r="C27" s="232"/>
      <c r="D27" s="232"/>
      <c r="E27" s="232"/>
      <c r="F27" s="232"/>
      <c r="G27" s="232"/>
      <c r="H27" s="232"/>
      <c r="I27" s="4">
        <v>19</v>
      </c>
      <c r="J27" s="166">
        <v>34343629</v>
      </c>
      <c r="K27" s="167">
        <v>29385703</v>
      </c>
    </row>
    <row r="28" spans="1:11" x14ac:dyDescent="0.2">
      <c r="A28" s="236" t="s">
        <v>284</v>
      </c>
      <c r="B28" s="237"/>
      <c r="C28" s="237"/>
      <c r="D28" s="237"/>
      <c r="E28" s="237"/>
      <c r="F28" s="237"/>
      <c r="G28" s="237"/>
      <c r="H28" s="237"/>
      <c r="I28" s="4">
        <v>20</v>
      </c>
      <c r="J28" s="8">
        <f>SUM(J23:J27)</f>
        <v>40301718</v>
      </c>
      <c r="K28" s="11">
        <f>SUM(K23:K27)</f>
        <v>40274728</v>
      </c>
    </row>
    <row r="29" spans="1:11" x14ac:dyDescent="0.2">
      <c r="A29" s="231" t="s">
        <v>173</v>
      </c>
      <c r="B29" s="232"/>
      <c r="C29" s="232"/>
      <c r="D29" s="232"/>
      <c r="E29" s="232"/>
      <c r="F29" s="232"/>
      <c r="G29" s="232"/>
      <c r="H29" s="232"/>
      <c r="I29" s="4">
        <v>21</v>
      </c>
      <c r="J29" s="168">
        <v>38143759</v>
      </c>
      <c r="K29" s="169">
        <v>11983305</v>
      </c>
    </row>
    <row r="30" spans="1:11" x14ac:dyDescent="0.2">
      <c r="A30" s="231" t="s">
        <v>174</v>
      </c>
      <c r="B30" s="232"/>
      <c r="C30" s="232"/>
      <c r="D30" s="232"/>
      <c r="E30" s="232"/>
      <c r="F30" s="232"/>
      <c r="G30" s="232"/>
      <c r="H30" s="232"/>
      <c r="I30" s="4">
        <v>22</v>
      </c>
      <c r="J30" s="168">
        <v>0</v>
      </c>
      <c r="K30" s="169">
        <v>0</v>
      </c>
    </row>
    <row r="31" spans="1:11" x14ac:dyDescent="0.2">
      <c r="A31" s="231" t="s">
        <v>175</v>
      </c>
      <c r="B31" s="232"/>
      <c r="C31" s="232"/>
      <c r="D31" s="232"/>
      <c r="E31" s="232"/>
      <c r="F31" s="232"/>
      <c r="G31" s="232"/>
      <c r="H31" s="232"/>
      <c r="I31" s="4">
        <v>23</v>
      </c>
      <c r="J31" s="168">
        <v>0</v>
      </c>
      <c r="K31" s="169">
        <v>0</v>
      </c>
    </row>
    <row r="32" spans="1:11" x14ac:dyDescent="0.2">
      <c r="A32" s="236" t="s">
        <v>285</v>
      </c>
      <c r="B32" s="237"/>
      <c r="C32" s="237"/>
      <c r="D32" s="237"/>
      <c r="E32" s="237"/>
      <c r="F32" s="237"/>
      <c r="G32" s="237"/>
      <c r="H32" s="237"/>
      <c r="I32" s="4">
        <v>24</v>
      </c>
      <c r="J32" s="8">
        <f>SUM(J29:J31)</f>
        <v>38143759</v>
      </c>
      <c r="K32" s="11">
        <f>SUM(K29:K31)</f>
        <v>11983305</v>
      </c>
    </row>
    <row r="33" spans="1:11" x14ac:dyDescent="0.2">
      <c r="A33" s="236" t="s">
        <v>176</v>
      </c>
      <c r="B33" s="237"/>
      <c r="C33" s="237"/>
      <c r="D33" s="237"/>
      <c r="E33" s="237"/>
      <c r="F33" s="237"/>
      <c r="G33" s="237"/>
      <c r="H33" s="237"/>
      <c r="I33" s="4">
        <v>25</v>
      </c>
      <c r="J33" s="8">
        <f>IF(J28&gt;J32,J28-J32,0)</f>
        <v>2157959</v>
      </c>
      <c r="K33" s="11">
        <f>IF(K28&gt;K32,K28-K32,0)</f>
        <v>28291423</v>
      </c>
    </row>
    <row r="34" spans="1:11" x14ac:dyDescent="0.2">
      <c r="A34" s="236" t="s">
        <v>177</v>
      </c>
      <c r="B34" s="237"/>
      <c r="C34" s="237"/>
      <c r="D34" s="237"/>
      <c r="E34" s="237"/>
      <c r="F34" s="237"/>
      <c r="G34" s="237"/>
      <c r="H34" s="237"/>
      <c r="I34" s="4">
        <v>26</v>
      </c>
      <c r="J34" s="8">
        <f>IF(J32&gt;J28,J32-J28,0)</f>
        <v>0</v>
      </c>
      <c r="K34" s="11">
        <f>IF(K32&gt;K28,K32-K28,0)</f>
        <v>0</v>
      </c>
    </row>
    <row r="35" spans="1:11" x14ac:dyDescent="0.2">
      <c r="A35" s="305" t="s">
        <v>178</v>
      </c>
      <c r="B35" s="306"/>
      <c r="C35" s="306"/>
      <c r="D35" s="306"/>
      <c r="E35" s="306"/>
      <c r="F35" s="306"/>
      <c r="G35" s="306"/>
      <c r="H35" s="306"/>
      <c r="I35" s="307"/>
      <c r="J35" s="307"/>
      <c r="K35" s="308"/>
    </row>
    <row r="36" spans="1:11" x14ac:dyDescent="0.2">
      <c r="A36" s="231" t="s">
        <v>179</v>
      </c>
      <c r="B36" s="232"/>
      <c r="C36" s="232"/>
      <c r="D36" s="232"/>
      <c r="E36" s="232"/>
      <c r="F36" s="232"/>
      <c r="G36" s="232"/>
      <c r="H36" s="232"/>
      <c r="I36" s="4">
        <v>27</v>
      </c>
      <c r="J36" s="170">
        <v>0</v>
      </c>
      <c r="K36" s="171">
        <v>0</v>
      </c>
    </row>
    <row r="37" spans="1:11" x14ac:dyDescent="0.2">
      <c r="A37" s="231" t="s">
        <v>180</v>
      </c>
      <c r="B37" s="232"/>
      <c r="C37" s="232"/>
      <c r="D37" s="232"/>
      <c r="E37" s="232"/>
      <c r="F37" s="232"/>
      <c r="G37" s="232"/>
      <c r="H37" s="232"/>
      <c r="I37" s="4">
        <v>28</v>
      </c>
      <c r="J37" s="170">
        <v>0</v>
      </c>
      <c r="K37" s="171">
        <v>11288279</v>
      </c>
    </row>
    <row r="38" spans="1:11" x14ac:dyDescent="0.2">
      <c r="A38" s="231" t="s">
        <v>181</v>
      </c>
      <c r="B38" s="232"/>
      <c r="C38" s="232"/>
      <c r="D38" s="232"/>
      <c r="E38" s="232"/>
      <c r="F38" s="232"/>
      <c r="G38" s="232"/>
      <c r="H38" s="232"/>
      <c r="I38" s="4">
        <v>29</v>
      </c>
      <c r="J38" s="170">
        <v>0</v>
      </c>
      <c r="K38" s="171">
        <v>0</v>
      </c>
    </row>
    <row r="39" spans="1:11" x14ac:dyDescent="0.2">
      <c r="A39" s="236" t="s">
        <v>286</v>
      </c>
      <c r="B39" s="237"/>
      <c r="C39" s="237"/>
      <c r="D39" s="237"/>
      <c r="E39" s="237"/>
      <c r="F39" s="237"/>
      <c r="G39" s="237"/>
      <c r="H39" s="237"/>
      <c r="I39" s="4">
        <v>30</v>
      </c>
      <c r="J39" s="8">
        <f>SUM(J36:J38)</f>
        <v>0</v>
      </c>
      <c r="K39" s="11">
        <f>SUM(K36:K38)</f>
        <v>11288279</v>
      </c>
    </row>
    <row r="40" spans="1:11" x14ac:dyDescent="0.2">
      <c r="A40" s="231" t="s">
        <v>182</v>
      </c>
      <c r="B40" s="232"/>
      <c r="C40" s="232"/>
      <c r="D40" s="232"/>
      <c r="E40" s="232"/>
      <c r="F40" s="232"/>
      <c r="G40" s="232"/>
      <c r="H40" s="232"/>
      <c r="I40" s="4">
        <v>31</v>
      </c>
      <c r="J40" s="172">
        <v>6161516</v>
      </c>
      <c r="K40" s="173">
        <v>5665528</v>
      </c>
    </row>
    <row r="41" spans="1:11" x14ac:dyDescent="0.2">
      <c r="A41" s="231" t="s">
        <v>183</v>
      </c>
      <c r="B41" s="232"/>
      <c r="C41" s="232"/>
      <c r="D41" s="232"/>
      <c r="E41" s="232"/>
      <c r="F41" s="232"/>
      <c r="G41" s="232"/>
      <c r="H41" s="232"/>
      <c r="I41" s="4">
        <v>32</v>
      </c>
      <c r="J41" s="172">
        <v>0</v>
      </c>
      <c r="K41" s="173">
        <v>0</v>
      </c>
    </row>
    <row r="42" spans="1:11" x14ac:dyDescent="0.2">
      <c r="A42" s="231" t="s">
        <v>184</v>
      </c>
      <c r="B42" s="232"/>
      <c r="C42" s="232"/>
      <c r="D42" s="232"/>
      <c r="E42" s="232"/>
      <c r="F42" s="232"/>
      <c r="G42" s="232"/>
      <c r="H42" s="232"/>
      <c r="I42" s="4">
        <v>33</v>
      </c>
      <c r="J42" s="172">
        <v>1433645</v>
      </c>
      <c r="K42" s="173">
        <v>1499204</v>
      </c>
    </row>
    <row r="43" spans="1:11" x14ac:dyDescent="0.2">
      <c r="A43" s="231" t="s">
        <v>185</v>
      </c>
      <c r="B43" s="232"/>
      <c r="C43" s="232"/>
      <c r="D43" s="232"/>
      <c r="E43" s="232"/>
      <c r="F43" s="232"/>
      <c r="G43" s="232"/>
      <c r="H43" s="232"/>
      <c r="I43" s="4">
        <v>34</v>
      </c>
      <c r="J43" s="172">
        <v>0</v>
      </c>
      <c r="K43" s="173">
        <v>0</v>
      </c>
    </row>
    <row r="44" spans="1:11" x14ac:dyDescent="0.2">
      <c r="A44" s="231" t="s">
        <v>186</v>
      </c>
      <c r="B44" s="232"/>
      <c r="C44" s="232"/>
      <c r="D44" s="232"/>
      <c r="E44" s="232"/>
      <c r="F44" s="232"/>
      <c r="G44" s="232"/>
      <c r="H44" s="232"/>
      <c r="I44" s="4">
        <v>35</v>
      </c>
      <c r="J44" s="172">
        <v>592354</v>
      </c>
      <c r="K44" s="173">
        <v>560986</v>
      </c>
    </row>
    <row r="45" spans="1:11" x14ac:dyDescent="0.2">
      <c r="A45" s="236" t="s">
        <v>287</v>
      </c>
      <c r="B45" s="237"/>
      <c r="C45" s="237"/>
      <c r="D45" s="237"/>
      <c r="E45" s="237"/>
      <c r="F45" s="237"/>
      <c r="G45" s="237"/>
      <c r="H45" s="237"/>
      <c r="I45" s="4">
        <v>36</v>
      </c>
      <c r="J45" s="8">
        <f>SUM(J40:J44)</f>
        <v>8187515</v>
      </c>
      <c r="K45" s="11">
        <f>SUM(K40:K44)</f>
        <v>7725718</v>
      </c>
    </row>
    <row r="46" spans="1:11" x14ac:dyDescent="0.2">
      <c r="A46" s="236" t="s">
        <v>187</v>
      </c>
      <c r="B46" s="237"/>
      <c r="C46" s="237"/>
      <c r="D46" s="237"/>
      <c r="E46" s="237"/>
      <c r="F46" s="237"/>
      <c r="G46" s="237"/>
      <c r="H46" s="237"/>
      <c r="I46" s="4">
        <v>37</v>
      </c>
      <c r="J46" s="8">
        <f>IF(J39&gt;J45,J39-J45,0)</f>
        <v>0</v>
      </c>
      <c r="K46" s="11">
        <f>IF(K39&gt;K45,K39-K45,0)</f>
        <v>3562561</v>
      </c>
    </row>
    <row r="47" spans="1:11" x14ac:dyDescent="0.2">
      <c r="A47" s="236" t="s">
        <v>188</v>
      </c>
      <c r="B47" s="237"/>
      <c r="C47" s="237"/>
      <c r="D47" s="237"/>
      <c r="E47" s="237"/>
      <c r="F47" s="237"/>
      <c r="G47" s="237"/>
      <c r="H47" s="237"/>
      <c r="I47" s="4">
        <v>38</v>
      </c>
      <c r="J47" s="8">
        <f>IF(J45&gt;J39,J45-J39,0)</f>
        <v>8187515</v>
      </c>
      <c r="K47" s="11">
        <f>IF(K45&gt;K39,K45-K39,0)</f>
        <v>0</v>
      </c>
    </row>
    <row r="48" spans="1:11" x14ac:dyDescent="0.2">
      <c r="A48" s="231" t="s">
        <v>299</v>
      </c>
      <c r="B48" s="232"/>
      <c r="C48" s="232"/>
      <c r="D48" s="232"/>
      <c r="E48" s="232"/>
      <c r="F48" s="232"/>
      <c r="G48" s="232"/>
      <c r="H48" s="232"/>
      <c r="I48" s="4">
        <v>39</v>
      </c>
      <c r="J48" s="8">
        <f>IF(J20-J21+J33-J34+J46-J47&gt;0,J20-J21+J33-J34+J46-J47,0)</f>
        <v>0</v>
      </c>
      <c r="K48" s="11">
        <f>IF(K20-K21+K33-K34+K46-K47&gt;0,K20-K21+K33-K34+K46-K47,0)</f>
        <v>4474925</v>
      </c>
    </row>
    <row r="49" spans="1:11" x14ac:dyDescent="0.2">
      <c r="A49" s="231" t="s">
        <v>300</v>
      </c>
      <c r="B49" s="232"/>
      <c r="C49" s="232"/>
      <c r="D49" s="232"/>
      <c r="E49" s="232"/>
      <c r="F49" s="232"/>
      <c r="G49" s="232"/>
      <c r="H49" s="232"/>
      <c r="I49" s="4">
        <v>40</v>
      </c>
      <c r="J49" s="8">
        <f>IF(J21-J20+J34-J33+J47-J46&gt;0,J21-J20+J34-J33+J47-J46,0)</f>
        <v>2983410</v>
      </c>
      <c r="K49" s="11">
        <f>IF(K21-K20+K34-K33+K47-K46&gt;0,K21-K20+K34-K33+K47-K46,0)</f>
        <v>0</v>
      </c>
    </row>
    <row r="50" spans="1:11" x14ac:dyDescent="0.2">
      <c r="A50" s="231" t="s">
        <v>189</v>
      </c>
      <c r="B50" s="232"/>
      <c r="C50" s="232"/>
      <c r="D50" s="232"/>
      <c r="E50" s="232"/>
      <c r="F50" s="232"/>
      <c r="G50" s="232"/>
      <c r="H50" s="232"/>
      <c r="I50" s="4">
        <v>41</v>
      </c>
      <c r="J50" s="174">
        <v>3398829</v>
      </c>
      <c r="K50" s="175">
        <v>2320039</v>
      </c>
    </row>
    <row r="51" spans="1:11" x14ac:dyDescent="0.2">
      <c r="A51" s="231" t="s">
        <v>190</v>
      </c>
      <c r="B51" s="232"/>
      <c r="C51" s="232"/>
      <c r="D51" s="232"/>
      <c r="E51" s="232"/>
      <c r="F51" s="232"/>
      <c r="G51" s="232"/>
      <c r="H51" s="232"/>
      <c r="I51" s="4">
        <v>42</v>
      </c>
      <c r="J51" s="174">
        <v>0</v>
      </c>
      <c r="K51" s="175">
        <v>4474925</v>
      </c>
    </row>
    <row r="52" spans="1:11" x14ac:dyDescent="0.2">
      <c r="A52" s="231" t="s">
        <v>191</v>
      </c>
      <c r="B52" s="232"/>
      <c r="C52" s="232"/>
      <c r="D52" s="232"/>
      <c r="E52" s="232"/>
      <c r="F52" s="232"/>
      <c r="G52" s="232"/>
      <c r="H52" s="232"/>
      <c r="I52" s="4">
        <v>43</v>
      </c>
      <c r="J52" s="174">
        <v>2983410</v>
      </c>
      <c r="K52" s="175">
        <v>0</v>
      </c>
    </row>
    <row r="53" spans="1:11" x14ac:dyDescent="0.2">
      <c r="A53" s="303" t="s">
        <v>192</v>
      </c>
      <c r="B53" s="304"/>
      <c r="C53" s="304"/>
      <c r="D53" s="304"/>
      <c r="E53" s="304"/>
      <c r="F53" s="304"/>
      <c r="G53" s="304"/>
      <c r="H53" s="304"/>
      <c r="I53" s="7">
        <v>44</v>
      </c>
      <c r="J53" s="9">
        <f>J50+J51-J52</f>
        <v>415419</v>
      </c>
      <c r="K53" s="15">
        <f>K50+K51-K52</f>
        <v>6794964</v>
      </c>
    </row>
  </sheetData>
  <mergeCells count="52">
    <mergeCell ref="A9:H9"/>
    <mergeCell ref="A10:H10"/>
    <mergeCell ref="A4:K4"/>
    <mergeCell ref="A5:H5"/>
    <mergeCell ref="A6:H6"/>
    <mergeCell ref="A7:K7"/>
    <mergeCell ref="A8:H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40:H40"/>
    <mergeCell ref="A41:H41"/>
    <mergeCell ref="A42:H42"/>
    <mergeCell ref="A33:H33"/>
    <mergeCell ref="A34:H34"/>
    <mergeCell ref="A35:K35"/>
    <mergeCell ref="A36:H36"/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 xr:uid="{00000000-0002-0000-0300-000000000000}">
      <formula1>0</formula1>
    </dataValidation>
    <dataValidation allowBlank="1" sqref="J36:K38 J40:K44 J8:K13 J15:K18 J23:K27 J29:K31 J50:K52" xr:uid="{00000000-0002-0000-0300-000001000000}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L25"/>
  <sheetViews>
    <sheetView zoomScaleNormal="100" zoomScaleSheetLayoutView="110" workbookViewId="0">
      <selection activeCell="N25" sqref="N25"/>
    </sheetView>
  </sheetViews>
  <sheetFormatPr defaultRowHeight="12.75" x14ac:dyDescent="0.2"/>
  <cols>
    <col min="1" max="4" width="9.140625" style="24"/>
    <col min="5" max="5" width="10.140625" style="24" bestFit="1" customWidth="1"/>
    <col min="6" max="9" width="9.140625" style="24"/>
    <col min="10" max="10" width="10.140625" style="24" bestFit="1" customWidth="1"/>
    <col min="11" max="11" width="9.5703125" style="24" bestFit="1" customWidth="1"/>
    <col min="12" max="16384" width="9.140625" style="24"/>
  </cols>
  <sheetData>
    <row r="1" spans="1:12" x14ac:dyDescent="0.2">
      <c r="A1" s="322" t="s">
        <v>193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23"/>
    </row>
    <row r="2" spans="1:12" ht="15.75" x14ac:dyDescent="0.2">
      <c r="A2" s="62"/>
      <c r="B2" s="60"/>
      <c r="C2" s="311" t="s">
        <v>194</v>
      </c>
      <c r="D2" s="311"/>
      <c r="E2" s="61" t="s">
        <v>303</v>
      </c>
      <c r="F2" s="63" t="s">
        <v>195</v>
      </c>
      <c r="G2" s="312" t="s">
        <v>304</v>
      </c>
      <c r="H2" s="313"/>
      <c r="I2" s="60"/>
      <c r="J2" s="60"/>
      <c r="K2" s="64" t="s">
        <v>293</v>
      </c>
      <c r="L2" s="25"/>
    </row>
    <row r="3" spans="1:12" ht="24.75" thickBot="1" x14ac:dyDescent="0.25">
      <c r="A3" s="314" t="s">
        <v>6</v>
      </c>
      <c r="B3" s="314"/>
      <c r="C3" s="314"/>
      <c r="D3" s="314"/>
      <c r="E3" s="314"/>
      <c r="F3" s="314"/>
      <c r="G3" s="314"/>
      <c r="H3" s="314"/>
      <c r="I3" s="53" t="s">
        <v>7</v>
      </c>
      <c r="J3" s="54" t="s">
        <v>98</v>
      </c>
      <c r="K3" s="54" t="s">
        <v>196</v>
      </c>
    </row>
    <row r="4" spans="1:12" x14ac:dyDescent="0.2">
      <c r="A4" s="315">
        <v>1</v>
      </c>
      <c r="B4" s="315"/>
      <c r="C4" s="315"/>
      <c r="D4" s="315"/>
      <c r="E4" s="315"/>
      <c r="F4" s="315"/>
      <c r="G4" s="315"/>
      <c r="H4" s="315"/>
      <c r="I4" s="51">
        <v>2</v>
      </c>
      <c r="J4" s="52" t="s">
        <v>4</v>
      </c>
      <c r="K4" s="52" t="s">
        <v>5</v>
      </c>
    </row>
    <row r="5" spans="1:12" x14ac:dyDescent="0.2">
      <c r="A5" s="316" t="s">
        <v>197</v>
      </c>
      <c r="B5" s="317"/>
      <c r="C5" s="317"/>
      <c r="D5" s="317"/>
      <c r="E5" s="317"/>
      <c r="F5" s="317"/>
      <c r="G5" s="317"/>
      <c r="H5" s="317"/>
      <c r="I5" s="26">
        <v>1</v>
      </c>
      <c r="J5" s="176">
        <v>539219000</v>
      </c>
      <c r="K5" s="176">
        <v>539219000</v>
      </c>
    </row>
    <row r="6" spans="1:12" x14ac:dyDescent="0.2">
      <c r="A6" s="316" t="s">
        <v>198</v>
      </c>
      <c r="B6" s="317"/>
      <c r="C6" s="317"/>
      <c r="D6" s="317"/>
      <c r="E6" s="317"/>
      <c r="F6" s="317"/>
      <c r="G6" s="317"/>
      <c r="H6" s="317"/>
      <c r="I6" s="26">
        <v>2</v>
      </c>
      <c r="J6" s="177">
        <v>38623828</v>
      </c>
      <c r="K6" s="177">
        <v>38623828</v>
      </c>
    </row>
    <row r="7" spans="1:12" x14ac:dyDescent="0.2">
      <c r="A7" s="316" t="s">
        <v>199</v>
      </c>
      <c r="B7" s="317"/>
      <c r="C7" s="317"/>
      <c r="D7" s="317"/>
      <c r="E7" s="317"/>
      <c r="F7" s="317"/>
      <c r="G7" s="317"/>
      <c r="H7" s="317"/>
      <c r="I7" s="26">
        <v>3</v>
      </c>
      <c r="J7" s="177">
        <v>0</v>
      </c>
      <c r="K7" s="177">
        <v>0</v>
      </c>
    </row>
    <row r="8" spans="1:12" x14ac:dyDescent="0.2">
      <c r="A8" s="316" t="s">
        <v>200</v>
      </c>
      <c r="B8" s="317"/>
      <c r="C8" s="317"/>
      <c r="D8" s="317"/>
      <c r="E8" s="317"/>
      <c r="F8" s="317"/>
      <c r="G8" s="317"/>
      <c r="H8" s="317"/>
      <c r="I8" s="26">
        <v>4</v>
      </c>
      <c r="J8" s="177">
        <v>1508182</v>
      </c>
      <c r="K8" s="177">
        <v>-5103089</v>
      </c>
    </row>
    <row r="9" spans="1:12" x14ac:dyDescent="0.2">
      <c r="A9" s="316" t="s">
        <v>201</v>
      </c>
      <c r="B9" s="317"/>
      <c r="C9" s="317"/>
      <c r="D9" s="317"/>
      <c r="E9" s="317"/>
      <c r="F9" s="317"/>
      <c r="G9" s="317"/>
      <c r="H9" s="317"/>
      <c r="I9" s="26">
        <v>5</v>
      </c>
      <c r="J9" s="177">
        <v>5244601</v>
      </c>
      <c r="K9" s="177">
        <v>8974746</v>
      </c>
    </row>
    <row r="10" spans="1:12" x14ac:dyDescent="0.2">
      <c r="A10" s="316" t="s">
        <v>202</v>
      </c>
      <c r="B10" s="317"/>
      <c r="C10" s="317"/>
      <c r="D10" s="317"/>
      <c r="E10" s="317"/>
      <c r="F10" s="317"/>
      <c r="G10" s="317"/>
      <c r="H10" s="317"/>
      <c r="I10" s="26">
        <v>6</v>
      </c>
      <c r="J10" s="177">
        <v>36634056</v>
      </c>
      <c r="K10" s="177">
        <v>36634056</v>
      </c>
    </row>
    <row r="11" spans="1:12" x14ac:dyDescent="0.2">
      <c r="A11" s="316" t="s">
        <v>203</v>
      </c>
      <c r="B11" s="317"/>
      <c r="C11" s="317"/>
      <c r="D11" s="317"/>
      <c r="E11" s="317"/>
      <c r="F11" s="317"/>
      <c r="G11" s="317"/>
      <c r="H11" s="317"/>
      <c r="I11" s="26">
        <v>7</v>
      </c>
      <c r="J11" s="177">
        <v>0</v>
      </c>
      <c r="K11" s="177">
        <v>0</v>
      </c>
    </row>
    <row r="12" spans="1:12" x14ac:dyDescent="0.2">
      <c r="A12" s="316" t="s">
        <v>204</v>
      </c>
      <c r="B12" s="317"/>
      <c r="C12" s="317"/>
      <c r="D12" s="317"/>
      <c r="E12" s="317"/>
      <c r="F12" s="317"/>
      <c r="G12" s="317"/>
      <c r="H12" s="317"/>
      <c r="I12" s="26">
        <v>8</v>
      </c>
      <c r="J12" s="177">
        <v>35121</v>
      </c>
      <c r="K12" s="177">
        <v>37638</v>
      </c>
    </row>
    <row r="13" spans="1:12" x14ac:dyDescent="0.2">
      <c r="A13" s="316" t="s">
        <v>205</v>
      </c>
      <c r="B13" s="317"/>
      <c r="C13" s="317"/>
      <c r="D13" s="317"/>
      <c r="E13" s="317"/>
      <c r="F13" s="317"/>
      <c r="G13" s="317"/>
      <c r="H13" s="317"/>
      <c r="I13" s="26">
        <v>9</v>
      </c>
      <c r="J13" s="177">
        <v>0</v>
      </c>
      <c r="K13" s="177">
        <v>0</v>
      </c>
    </row>
    <row r="14" spans="1:12" x14ac:dyDescent="0.2">
      <c r="A14" s="318" t="s">
        <v>288</v>
      </c>
      <c r="B14" s="319"/>
      <c r="C14" s="319"/>
      <c r="D14" s="319"/>
      <c r="E14" s="319"/>
      <c r="F14" s="319"/>
      <c r="G14" s="319"/>
      <c r="H14" s="319"/>
      <c r="I14" s="26">
        <v>10</v>
      </c>
      <c r="J14" s="29">
        <f>SUM(J5:J13)</f>
        <v>621264788</v>
      </c>
      <c r="K14" s="29">
        <f>SUM(K5:K13)</f>
        <v>618386179</v>
      </c>
    </row>
    <row r="15" spans="1:12" x14ac:dyDescent="0.2">
      <c r="A15" s="316" t="s">
        <v>206</v>
      </c>
      <c r="B15" s="317"/>
      <c r="C15" s="317"/>
      <c r="D15" s="317"/>
      <c r="E15" s="317"/>
      <c r="F15" s="317"/>
      <c r="G15" s="317"/>
      <c r="H15" s="317"/>
      <c r="I15" s="26">
        <v>11</v>
      </c>
      <c r="J15" s="28">
        <v>0</v>
      </c>
      <c r="K15" s="28">
        <v>0</v>
      </c>
    </row>
    <row r="16" spans="1:12" x14ac:dyDescent="0.2">
      <c r="A16" s="316" t="s">
        <v>207</v>
      </c>
      <c r="B16" s="317"/>
      <c r="C16" s="317"/>
      <c r="D16" s="317"/>
      <c r="E16" s="317"/>
      <c r="F16" s="317"/>
      <c r="G16" s="317"/>
      <c r="H16" s="317"/>
      <c r="I16" s="26">
        <v>12</v>
      </c>
      <c r="J16" s="28">
        <v>0</v>
      </c>
      <c r="K16" s="28">
        <v>0</v>
      </c>
    </row>
    <row r="17" spans="1:11" x14ac:dyDescent="0.2">
      <c r="A17" s="316" t="s">
        <v>208</v>
      </c>
      <c r="B17" s="317"/>
      <c r="C17" s="317"/>
      <c r="D17" s="317"/>
      <c r="E17" s="317"/>
      <c r="F17" s="317"/>
      <c r="G17" s="317"/>
      <c r="H17" s="317"/>
      <c r="I17" s="26">
        <v>13</v>
      </c>
      <c r="J17" s="28">
        <v>0</v>
      </c>
      <c r="K17" s="28">
        <v>0</v>
      </c>
    </row>
    <row r="18" spans="1:11" x14ac:dyDescent="0.2">
      <c r="A18" s="316" t="s">
        <v>209</v>
      </c>
      <c r="B18" s="317"/>
      <c r="C18" s="317"/>
      <c r="D18" s="317"/>
      <c r="E18" s="317"/>
      <c r="F18" s="317"/>
      <c r="G18" s="317"/>
      <c r="H18" s="317"/>
      <c r="I18" s="26">
        <v>14</v>
      </c>
      <c r="J18" s="28">
        <v>0</v>
      </c>
      <c r="K18" s="28">
        <v>0</v>
      </c>
    </row>
    <row r="19" spans="1:11" x14ac:dyDescent="0.2">
      <c r="A19" s="316" t="s">
        <v>210</v>
      </c>
      <c r="B19" s="317"/>
      <c r="C19" s="317"/>
      <c r="D19" s="317"/>
      <c r="E19" s="317"/>
      <c r="F19" s="317"/>
      <c r="G19" s="317"/>
      <c r="H19" s="317"/>
      <c r="I19" s="26">
        <v>15</v>
      </c>
      <c r="J19" s="28">
        <v>0</v>
      </c>
      <c r="K19" s="28">
        <v>0</v>
      </c>
    </row>
    <row r="20" spans="1:11" x14ac:dyDescent="0.2">
      <c r="A20" s="316" t="s">
        <v>211</v>
      </c>
      <c r="B20" s="317"/>
      <c r="C20" s="317"/>
      <c r="D20" s="317"/>
      <c r="E20" s="317"/>
      <c r="F20" s="317"/>
      <c r="G20" s="317"/>
      <c r="H20" s="317"/>
      <c r="I20" s="26">
        <v>16</v>
      </c>
      <c r="J20" s="28">
        <v>0</v>
      </c>
      <c r="K20" s="28">
        <v>0</v>
      </c>
    </row>
    <row r="21" spans="1:11" x14ac:dyDescent="0.2">
      <c r="A21" s="318" t="s">
        <v>289</v>
      </c>
      <c r="B21" s="319"/>
      <c r="C21" s="319"/>
      <c r="D21" s="319"/>
      <c r="E21" s="319"/>
      <c r="F21" s="319"/>
      <c r="G21" s="319"/>
      <c r="H21" s="319"/>
      <c r="I21" s="26">
        <v>17</v>
      </c>
      <c r="J21" s="30">
        <f>SUM(J15:J20)</f>
        <v>0</v>
      </c>
      <c r="K21" s="30">
        <f>SUM(K15:K20)</f>
        <v>0</v>
      </c>
    </row>
    <row r="22" spans="1:11" x14ac:dyDescent="0.2">
      <c r="A22" s="324"/>
      <c r="B22" s="325"/>
      <c r="C22" s="325"/>
      <c r="D22" s="325"/>
      <c r="E22" s="325"/>
      <c r="F22" s="325"/>
      <c r="G22" s="325"/>
      <c r="H22" s="325"/>
      <c r="I22" s="326"/>
      <c r="J22" s="326"/>
      <c r="K22" s="327"/>
    </row>
    <row r="23" spans="1:11" x14ac:dyDescent="0.2">
      <c r="A23" s="328" t="s">
        <v>212</v>
      </c>
      <c r="B23" s="329"/>
      <c r="C23" s="329"/>
      <c r="D23" s="329"/>
      <c r="E23" s="329"/>
      <c r="F23" s="329"/>
      <c r="G23" s="329"/>
      <c r="H23" s="329"/>
      <c r="I23" s="31">
        <v>18</v>
      </c>
      <c r="J23" s="27">
        <v>0</v>
      </c>
      <c r="K23" s="27">
        <v>0</v>
      </c>
    </row>
    <row r="24" spans="1:11" ht="23.25" customHeight="1" x14ac:dyDescent="0.2">
      <c r="A24" s="330" t="s">
        <v>213</v>
      </c>
      <c r="B24" s="331"/>
      <c r="C24" s="331"/>
      <c r="D24" s="331"/>
      <c r="E24" s="331"/>
      <c r="F24" s="331"/>
      <c r="G24" s="331"/>
      <c r="H24" s="331"/>
      <c r="I24" s="32">
        <v>19</v>
      </c>
      <c r="J24" s="30">
        <v>0</v>
      </c>
      <c r="K24" s="30">
        <v>0</v>
      </c>
    </row>
    <row r="25" spans="1:11" ht="30" customHeight="1" x14ac:dyDescent="0.2">
      <c r="A25" s="320" t="s">
        <v>260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</row>
  </sheetData>
  <protectedRanges>
    <protectedRange sqref="E2" name="Range1_1_2"/>
    <protectedRange sqref="G2:H2" name="Range1_2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 xr:uid="{00000000-0002-0000-0400-000000000000}">
      <formula1>9999999999</formula1>
    </dataValidation>
    <dataValidation type="whole" operator="notEqual" allowBlank="1" showInputMessage="1" showErrorMessage="1" errorTitle="Pogrešan unos" error="Mogu se unijeti samo cjelobrojne vrijednosti." sqref="J15:K20" xr:uid="{00000000-0002-0000-0400-000001000000}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 xr:uid="{00000000-0002-0000-0400-000002000000}">
      <formula1>0</formula1>
    </dataValidation>
    <dataValidation allowBlank="1" sqref="G2:H2 E2 J5:K13" xr:uid="{00000000-0002-0000-0400-000003000000}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Gordana Fućak</cp:lastModifiedBy>
  <cp:lastPrinted>2018-07-30T12:42:02Z</cp:lastPrinted>
  <dcterms:created xsi:type="dcterms:W3CDTF">2008-10-17T11:51:54Z</dcterms:created>
  <dcterms:modified xsi:type="dcterms:W3CDTF">2018-07-30T13:11:28Z</dcterms:modified>
</cp:coreProperties>
</file>