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saveExternalLinkValues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ToniM\Desktop\Toni\Financijski izvještaji\TFI\2017\3Q\"/>
    </mc:Choice>
  </mc:AlternateContent>
  <bookViews>
    <workbookView xWindow="0" yWindow="0" windowWidth="28800" windowHeight="11610"/>
  </bookViews>
  <sheets>
    <sheet name="General Data" sheetId="15" r:id="rId1"/>
    <sheet name="Balance sheet" sheetId="19" r:id="rId2"/>
    <sheet name="P&amp;L account" sheetId="18" r:id="rId3"/>
    <sheet name="Cash flow" sheetId="20" r:id="rId4"/>
    <sheet name="Changes in equity" sheetId="17" r:id="rId5"/>
  </sheets>
  <definedNames>
    <definedName name="_xlnm.Print_Area" localSheetId="0">'General Data'!$A$1:$K$66</definedName>
  </definedNames>
  <calcPr calcId="162913"/>
</workbook>
</file>

<file path=xl/calcChain.xml><?xml version="1.0" encoding="utf-8"?>
<calcChain xmlns="http://schemas.openxmlformats.org/spreadsheetml/2006/main">
  <c r="K21" i="17" l="1"/>
  <c r="K80" i="19"/>
  <c r="K58" i="18" l="1"/>
  <c r="K67" i="18"/>
  <c r="K68" i="18"/>
  <c r="L58" i="18"/>
  <c r="L67" i="18" s="1"/>
  <c r="L68" i="18" s="1"/>
  <c r="K33" i="18"/>
  <c r="L33" i="18"/>
  <c r="K27" i="18"/>
  <c r="L27" i="18"/>
  <c r="K22" i="18"/>
  <c r="L22" i="18"/>
  <c r="K16" i="18"/>
  <c r="L16" i="18"/>
  <c r="K12" i="18"/>
  <c r="L12" i="18"/>
  <c r="K7" i="18"/>
  <c r="K42" i="18" s="1"/>
  <c r="L7" i="18"/>
  <c r="J80" i="19"/>
  <c r="J10" i="19"/>
  <c r="K10" i="19"/>
  <c r="K53" i="20"/>
  <c r="J53" i="20"/>
  <c r="K19" i="20"/>
  <c r="K14" i="20"/>
  <c r="K32" i="20"/>
  <c r="K28" i="20"/>
  <c r="K45" i="20"/>
  <c r="K39" i="20"/>
  <c r="J19" i="20"/>
  <c r="J14" i="20"/>
  <c r="J32" i="20"/>
  <c r="J28" i="20"/>
  <c r="J45" i="20"/>
  <c r="J39" i="20"/>
  <c r="K73" i="19"/>
  <c r="K83" i="19"/>
  <c r="K87" i="19"/>
  <c r="K91" i="19"/>
  <c r="K101" i="19"/>
  <c r="J73" i="19"/>
  <c r="J83" i="19"/>
  <c r="J87" i="19"/>
  <c r="J91" i="19"/>
  <c r="J101" i="19"/>
  <c r="K17" i="19"/>
  <c r="K27" i="19"/>
  <c r="K36" i="19"/>
  <c r="K42" i="19"/>
  <c r="K50" i="19"/>
  <c r="K57" i="19"/>
  <c r="J17" i="19"/>
  <c r="J27" i="19"/>
  <c r="J36" i="19"/>
  <c r="J42" i="19"/>
  <c r="J50" i="19"/>
  <c r="J57" i="19"/>
  <c r="J12" i="18"/>
  <c r="M58" i="18"/>
  <c r="M67" i="18" s="1"/>
  <c r="M68" i="18" s="1"/>
  <c r="J58" i="18"/>
  <c r="J67" i="18" s="1"/>
  <c r="J68" i="18" s="1"/>
  <c r="M7" i="18"/>
  <c r="M27" i="18"/>
  <c r="M12" i="18"/>
  <c r="M16" i="18"/>
  <c r="M22" i="18"/>
  <c r="M33" i="18"/>
  <c r="J7" i="18"/>
  <c r="J27" i="18"/>
  <c r="J16" i="18"/>
  <c r="J22" i="18"/>
  <c r="J33" i="18"/>
  <c r="J14" i="17"/>
  <c r="K14" i="17"/>
  <c r="J21" i="17"/>
  <c r="J33" i="20" l="1"/>
  <c r="K10" i="18"/>
  <c r="K43" i="18" s="1"/>
  <c r="K44" i="18" s="1"/>
  <c r="K48" i="18" s="1"/>
  <c r="J70" i="19"/>
  <c r="J115" i="19" s="1"/>
  <c r="K70" i="19"/>
  <c r="K115" i="19" s="1"/>
  <c r="J41" i="19"/>
  <c r="K33" i="20"/>
  <c r="J34" i="20"/>
  <c r="K46" i="20"/>
  <c r="J46" i="20"/>
  <c r="K34" i="20"/>
  <c r="J21" i="20"/>
  <c r="K20" i="20"/>
  <c r="J10" i="18"/>
  <c r="J43" i="18" s="1"/>
  <c r="L42" i="18"/>
  <c r="M42" i="18"/>
  <c r="M10" i="18"/>
  <c r="M43" i="18" s="1"/>
  <c r="K41" i="19"/>
  <c r="K47" i="20"/>
  <c r="J47" i="20"/>
  <c r="K21" i="20"/>
  <c r="J20" i="20"/>
  <c r="J42" i="18"/>
  <c r="L10" i="18"/>
  <c r="L43" i="18" s="1"/>
  <c r="J9" i="19"/>
  <c r="K9" i="19"/>
  <c r="J67" i="19" l="1"/>
  <c r="K49" i="20"/>
  <c r="M46" i="18"/>
  <c r="L45" i="18"/>
  <c r="M45" i="18"/>
  <c r="M44" i="18"/>
  <c r="M48" i="18" s="1"/>
  <c r="M50" i="18" s="1"/>
  <c r="J44" i="18"/>
  <c r="J48" i="18" s="1"/>
  <c r="J50" i="18" s="1"/>
  <c r="K45" i="18"/>
  <c r="K46" i="18"/>
  <c r="J45" i="18"/>
  <c r="K67" i="19"/>
  <c r="J49" i="20"/>
  <c r="K48" i="20"/>
  <c r="J48" i="20"/>
  <c r="J46" i="18"/>
  <c r="L44" i="18"/>
  <c r="L48" i="18" s="1"/>
  <c r="L49" i="18" s="1"/>
  <c r="L46" i="18"/>
  <c r="K49" i="18"/>
  <c r="K50" i="18"/>
  <c r="M49" i="18" l="1"/>
  <c r="J49" i="18"/>
  <c r="L50" i="18"/>
</calcChain>
</file>

<file path=xl/sharedStrings.xml><?xml version="1.0" encoding="utf-8"?>
<sst xmlns="http://schemas.openxmlformats.org/spreadsheetml/2006/main" count="345" uniqueCount="314">
  <si>
    <t xml:space="preserve">   3. Goodwill</t>
  </si>
  <si>
    <t>Internet adresa:</t>
  </si>
  <si>
    <t/>
  </si>
  <si>
    <t>M.P.</t>
  </si>
  <si>
    <t>3</t>
  </si>
  <si>
    <t>4</t>
  </si>
  <si>
    <t>Position</t>
  </si>
  <si>
    <t xml:space="preserve">AOP
</t>
  </si>
  <si>
    <t>A)  RECEIVABLES FOR SUBSCRIBED BUT NOT PAID IN CAPITAL</t>
  </si>
  <si>
    <r>
      <t xml:space="preserve">B)  LONG-TERM ASSETS  </t>
    </r>
    <r>
      <rPr>
        <sz val="9"/>
        <rFont val="Arial"/>
        <family val="2"/>
        <charset val="238"/>
      </rPr>
      <t>(003+010+020+029+033)</t>
    </r>
  </si>
  <si>
    <t xml:space="preserve">   1. Assets development</t>
  </si>
  <si>
    <t xml:space="preserve">   4. Prepayments for purchase of intangible assets</t>
  </si>
  <si>
    <t xml:space="preserve">   5. Intangible assets in preparation</t>
  </si>
  <si>
    <t xml:space="preserve">   6. Other intangible assets</t>
  </si>
  <si>
    <t xml:space="preserve">    1. Land</t>
  </si>
  <si>
    <t xml:space="preserve">    2. Buildings</t>
  </si>
  <si>
    <t xml:space="preserve">    3. Plant end equipment</t>
  </si>
  <si>
    <t xml:space="preserve">    4. Tools,facility inventory and transport assets</t>
  </si>
  <si>
    <t xml:space="preserve">    5. Biological assets</t>
  </si>
  <si>
    <t xml:space="preserve">    6. Prepayments for tangible assets</t>
  </si>
  <si>
    <t xml:space="preserve">    7. Tangible assets in progress</t>
  </si>
  <si>
    <t xml:space="preserve">    8. Other tangible assets</t>
  </si>
  <si>
    <t xml:space="preserve">    9. Investments in buildings</t>
  </si>
  <si>
    <t xml:space="preserve">     1. Investments (shares) with related parties</t>
  </si>
  <si>
    <t xml:space="preserve">     2. Loans given to related parties </t>
  </si>
  <si>
    <t xml:space="preserve">     3. Participating interest (shares)</t>
  </si>
  <si>
    <t xml:space="preserve">     4. Loans to entrepreneurs in whom the entity holds participating interests</t>
  </si>
  <si>
    <t xml:space="preserve">     5. Investments in securities</t>
  </si>
  <si>
    <t xml:space="preserve">     6. Loans,depositis and similar assets</t>
  </si>
  <si>
    <t xml:space="preserve">     7. Other long-term financial assets</t>
  </si>
  <si>
    <t xml:space="preserve">     8. Investments accounted by equity method</t>
  </si>
  <si>
    <t xml:space="preserve">     1. Receivables from related parties</t>
  </si>
  <si>
    <t xml:space="preserve">     2. Receivables from based on trade loans</t>
  </si>
  <si>
    <t xml:space="preserve">     3. Other receivables </t>
  </si>
  <si>
    <t>V. DEFERRED TAX ASSETS</t>
  </si>
  <si>
    <r>
      <t xml:space="preserve">C)  SHORT TERM ASSETS </t>
    </r>
    <r>
      <rPr>
        <sz val="9"/>
        <rFont val="Arial"/>
        <family val="2"/>
        <charset val="238"/>
      </rPr>
      <t>(035+043+050+058)</t>
    </r>
  </si>
  <si>
    <t>I. INVENTORIES (036 to 042)</t>
  </si>
  <si>
    <t xml:space="preserve">   1. Raw-material and supplies</t>
  </si>
  <si>
    <t xml:space="preserve">   2. Work in progress</t>
  </si>
  <si>
    <t xml:space="preserve">   3. Finished goods</t>
  </si>
  <si>
    <t xml:space="preserve">   4. Merchandise</t>
  </si>
  <si>
    <t xml:space="preserve">   5. Prepayments for inventories </t>
  </si>
  <si>
    <t xml:space="preserve">   6. Long-term assets held for salas</t>
  </si>
  <si>
    <t xml:space="preserve">   7. Biological assets</t>
  </si>
  <si>
    <t xml:space="preserve">   1. Receivables from related parties </t>
  </si>
  <si>
    <t xml:space="preserve">   2. Accounts receivable</t>
  </si>
  <si>
    <t xml:space="preserve">   3. Receivables from participating parties</t>
  </si>
  <si>
    <t xml:space="preserve">   4. Receivables from employees and members of related parties </t>
  </si>
  <si>
    <t xml:space="preserve">   5. Receivables from government and other institutions</t>
  </si>
  <si>
    <t xml:space="preserve">   6. Other receivables</t>
  </si>
  <si>
    <t xml:space="preserve">     1. Shares (stocks) in related parties</t>
  </si>
  <si>
    <t xml:space="preserve">     6. Loans,depositis,etc.</t>
  </si>
  <si>
    <t xml:space="preserve">     7. Other financial assets</t>
  </si>
  <si>
    <t>IV. CASH AT BANK AND IN CASHIER</t>
  </si>
  <si>
    <t>D)  PREPAID EXPENSES AND ACCRUED REVENUE</t>
  </si>
  <si>
    <r>
      <t xml:space="preserve">E)  TOTAL ASSETS </t>
    </r>
    <r>
      <rPr>
        <sz val="9"/>
        <rFont val="Arial"/>
        <family val="2"/>
        <charset val="238"/>
      </rPr>
      <t>(001+002+034+059)</t>
    </r>
  </si>
  <si>
    <t>F)  OFF-BALANCE RECORDS</t>
  </si>
  <si>
    <t>I. SUBSCRIBED CAPITAL</t>
  </si>
  <si>
    <t>II. CAPITAL RESERVES</t>
  </si>
  <si>
    <t>III. RESERVES FROM PROFIT(066+067-068+069+070)</t>
  </si>
  <si>
    <t>2. Reserves for treasury shares</t>
  </si>
  <si>
    <t>3. Treasury stocks and shares (deduction)</t>
  </si>
  <si>
    <t xml:space="preserve">4. Statutory reserves </t>
  </si>
  <si>
    <t>5. Other reserves</t>
  </si>
  <si>
    <t>IV. REVALUATION RESERVES</t>
  </si>
  <si>
    <t>V. RETAINED EARNINGS OR ACCUMULATED LOSS (073-074)</t>
  </si>
  <si>
    <t xml:space="preserve">1. Retained earnings </t>
  </si>
  <si>
    <t>2. Accumulated loss</t>
  </si>
  <si>
    <t>VI. PROFIT/LOSS FOR THE CURRENT YEAR  (076-077)</t>
  </si>
  <si>
    <t xml:space="preserve">1. Profit for the current year </t>
  </si>
  <si>
    <t>2. Loss for the current year</t>
  </si>
  <si>
    <t>VII. MINORITY INTERESTS</t>
  </si>
  <si>
    <t xml:space="preserve">     3. Other reserves</t>
  </si>
  <si>
    <t xml:space="preserve">     1. Provisions for pensions,severance pay,and similar liabilities</t>
  </si>
  <si>
    <t xml:space="preserve">     2. Reserves for tax liabilities</t>
  </si>
  <si>
    <t xml:space="preserve">     1. Liabilities to related parties</t>
  </si>
  <si>
    <t xml:space="preserve">     2. Liabilities for loans,deposits etc.</t>
  </si>
  <si>
    <t xml:space="preserve">     3. Liabilities to banks and other financial institutions </t>
  </si>
  <si>
    <t xml:space="preserve">     4. Liabilities for received prepayments</t>
  </si>
  <si>
    <t xml:space="preserve">     5. Acconuts payable</t>
  </si>
  <si>
    <t xml:space="preserve">     6. Liabilities arising from debt securities </t>
  </si>
  <si>
    <t xml:space="preserve">     7. Liabilities to entrepreneurs in whom the enitity holds participating interests</t>
  </si>
  <si>
    <t xml:space="preserve">     8. Other long-term liabilities </t>
  </si>
  <si>
    <t xml:space="preserve">     9. Deferred tax liability</t>
  </si>
  <si>
    <t xml:space="preserve">     8. Liabilities to employees</t>
  </si>
  <si>
    <t xml:space="preserve">     9. Liabilities for taxes,contributions and similar fees</t>
  </si>
  <si>
    <t xml:space="preserve">   10. Liabilities to share - holders</t>
  </si>
  <si>
    <t xml:space="preserve">   11. Liabilities for long - term assets held for sale</t>
  </si>
  <si>
    <t xml:space="preserve">   12. Other short - term liabilities</t>
  </si>
  <si>
    <t>E) DEFFERED SETTLEMENTS OF CHARGES AND INCOME DEFERRED TO FUTURE PERIOD</t>
  </si>
  <si>
    <r>
      <t xml:space="preserve">F) TOTAL - CAPITAL AND LIABILITIES  </t>
    </r>
    <r>
      <rPr>
        <sz val="9"/>
        <rFont val="Arial"/>
        <family val="2"/>
        <charset val="238"/>
      </rPr>
      <t>(062+079+083+093+106)</t>
    </r>
  </si>
  <si>
    <t>G) OFF - BALANCE RECORDS</t>
  </si>
  <si>
    <t>A) CAPITAL AND RESERVES</t>
  </si>
  <si>
    <t xml:space="preserve">1. Attributed to equity holders of parent company </t>
  </si>
  <si>
    <t>2. Attributed to minority interest</t>
  </si>
  <si>
    <t>APPENDIX to balance sheet(to be filled in by entrepreneur that prepares consolidated annual financial report)</t>
  </si>
  <si>
    <t>PROFIT AND LOSS ACCOUNT</t>
  </si>
  <si>
    <t>Previous year</t>
  </si>
  <si>
    <t>Current year</t>
  </si>
  <si>
    <t xml:space="preserve">   1. Sales revenue</t>
  </si>
  <si>
    <t xml:space="preserve">   2. Other operating revenues</t>
  </si>
  <si>
    <t xml:space="preserve">    1. Changes in value of work in progress and finished products</t>
  </si>
  <si>
    <t xml:space="preserve">        a) Raw material and material costs</t>
  </si>
  <si>
    <t xml:space="preserve">        b) Costs of goods sold</t>
  </si>
  <si>
    <t xml:space="preserve">        c) Other external costs</t>
  </si>
  <si>
    <t xml:space="preserve">        a) Net salaries and wages</t>
  </si>
  <si>
    <t xml:space="preserve">        b) Cost for taxes and contributions from salaries </t>
  </si>
  <si>
    <t xml:space="preserve">        c) Contributions on gross salaries </t>
  </si>
  <si>
    <t xml:space="preserve">   4. Depreciation </t>
  </si>
  <si>
    <t xml:space="preserve">   5. Other costs </t>
  </si>
  <si>
    <t xml:space="preserve">       a) Impairment of long - term assets ( financial assets excluded)</t>
  </si>
  <si>
    <t xml:space="preserve">       b) Impairment of short - term assets (financial assets excluded)</t>
  </si>
  <si>
    <t xml:space="preserve">   7. Provisions</t>
  </si>
  <si>
    <t xml:space="preserve">     1. Interest income,foreing exchange gains,dividends and similar income from related parties</t>
  </si>
  <si>
    <t xml:space="preserve">     3. Share in income from affiliated entrepreneurs and participating interests</t>
  </si>
  <si>
    <t xml:space="preserve">     4. Unrealized losses (expenses) on financial assets</t>
  </si>
  <si>
    <t xml:space="preserve">     5. Other financial income</t>
  </si>
  <si>
    <t xml:space="preserve">    1. Interest expenses,foreing exchange losses,dividends and similar expenses from related parties</t>
  </si>
  <si>
    <t xml:space="preserve">    2. Interest expenses,foreing exchange losses,dividends and similar expenses from non related parties</t>
  </si>
  <si>
    <t xml:space="preserve">    3. Unrealized losses (expenses) on financial assets</t>
  </si>
  <si>
    <t xml:space="preserve">    4. Other financial expenses</t>
  </si>
  <si>
    <t>V.   INCOME FROM INVESTMENT - SHARE IN PROFIT OF ASSOCIATED ENTREPRENEURS</t>
  </si>
  <si>
    <t>VI.  LOSS FROM INVESTMENT - SHARE IN LOSS OF ASSOCIATED ENTREPRENEURS</t>
  </si>
  <si>
    <t>VII. EXTRAORDINARY- OTHER INCOME</t>
  </si>
  <si>
    <t>VIII.EXTRAORDINARY - OTHER EXPENSES</t>
  </si>
  <si>
    <t xml:space="preserve">  1. Profit before taxation (146-147)</t>
  </si>
  <si>
    <t xml:space="preserve">  2. Loss before taxation (147-146)</t>
  </si>
  <si>
    <t>XII.  PROFIT TAX</t>
  </si>
  <si>
    <t xml:space="preserve">  1. Profit for the period (149-151)</t>
  </si>
  <si>
    <t xml:space="preserve">  2. Loss for the period (151-148)</t>
  </si>
  <si>
    <t>APPENDIX toP&amp;l account (to be filled in by entrepreneur that prepares consolidated financial report)</t>
  </si>
  <si>
    <t>XIV. PROFIT OR LOSS FOR THE PERIOD</t>
  </si>
  <si>
    <t>1. Attributed to equity holders of parent company</t>
  </si>
  <si>
    <t>STATEMENT OF OTHER COMPREHENSIVE INCOME (IFRS)</t>
  </si>
  <si>
    <t>I. PROFIT OR LOSS FOR THE PERIOD  (= 152)</t>
  </si>
  <si>
    <t xml:space="preserve">    1. Exchange differences on translation of foreing operations</t>
  </si>
  <si>
    <t xml:space="preserve">    2. Movements in revaluation reserves of long - term tangible and intangible assets</t>
  </si>
  <si>
    <t xml:space="preserve">    3. Profit or loss from reevaluation of financial assets available for sale </t>
  </si>
  <si>
    <t xml:space="preserve">    4. Gains or losses on efficient cash flow hedging</t>
  </si>
  <si>
    <t xml:space="preserve">    5. Gains or losses on efficient hedge of a net investment in foreign countries</t>
  </si>
  <si>
    <t xml:space="preserve">    6. Share in other comprehensive income/loss of associated companies</t>
  </si>
  <si>
    <t xml:space="preserve">    7. Actuarial gains /losses on defined benefit plans</t>
  </si>
  <si>
    <t>III. TAX ON OTHER COMPREHENSIVE INCOME FOR THE PERIOD</t>
  </si>
  <si>
    <t>V. COMPREHENSIVE INCOME OR LOSS FOR THE PERIOD  (157+167)</t>
  </si>
  <si>
    <t>APPENDIX to Statement of other comprenhensive income (to be filled in by entrepreneur that prepares consolidated financial report)</t>
  </si>
  <si>
    <t>VI. COMPREHENSIVE INCOME OR LOSS FOR THE PERIOD</t>
  </si>
  <si>
    <t>STATEMENT OF CASH FLOWS - Indirect method</t>
  </si>
  <si>
    <t>CASH FLOW FROM OPERATING ACTIVITIES</t>
  </si>
  <si>
    <t xml:space="preserve">   1. Profit before tax</t>
  </si>
  <si>
    <t xml:space="preserve">   2. Depreciation</t>
  </si>
  <si>
    <t xml:space="preserve">   3. Increase in short term liabilities</t>
  </si>
  <si>
    <t xml:space="preserve">   4. Decrease in short term receivables  </t>
  </si>
  <si>
    <t xml:space="preserve">   5. Decrease  in inventories</t>
  </si>
  <si>
    <t xml:space="preserve">   6. Other increase in cash flow</t>
  </si>
  <si>
    <t xml:space="preserve">   1. Decrease in short term liabilities</t>
  </si>
  <si>
    <t xml:space="preserve">   2. Increase in short term receivables</t>
  </si>
  <si>
    <t xml:space="preserve">   3. Increase in inventories</t>
  </si>
  <si>
    <t xml:space="preserve">   4. Other decrease in cash flow</t>
  </si>
  <si>
    <t>A1) NET INCREASE IN CASH FLOW FROM OPERATING ACTIVITIES (007-012)</t>
  </si>
  <si>
    <t>A2) NET DECREASE IN CASH FLOW FROM OPERATING ACTIVITIES</t>
  </si>
  <si>
    <t>CASH FLOW FROM INVESTING ACTIVITIES</t>
  </si>
  <si>
    <t xml:space="preserve">   1. Cash inflows from sales of long - term tangible and intangible assets</t>
  </si>
  <si>
    <t xml:space="preserve">   2. Cash inflows from sales of equity and debt instruments</t>
  </si>
  <si>
    <t xml:space="preserve">   3. Interests receipts</t>
  </si>
  <si>
    <t xml:space="preserve">   4. Dividend receipts</t>
  </si>
  <si>
    <t xml:space="preserve">   5. Other cash inflows from investing activities</t>
  </si>
  <si>
    <t xml:space="preserve">   1. Cash outflow for purchase of long - term tangible and intangible assets</t>
  </si>
  <si>
    <t xml:space="preserve">   2. Cash outflow for acquisition of equity and debt financial instruments </t>
  </si>
  <si>
    <t xml:space="preserve">   3. Other cash outflow for investing activities </t>
  </si>
  <si>
    <t>B1) NET INCREASE IN CASH FLOW FROM INVESTING ACTIVITIES  (020-024)</t>
  </si>
  <si>
    <t>B2) NET DECREASE IN CASH FLOW FROM INVESTING ACTIVITIES(024-020)</t>
  </si>
  <si>
    <t>CASH FLOW FROM FINANCIAL ACTIVITIES</t>
  </si>
  <si>
    <t xml:space="preserve">   1. Cash inflow from issuing property and debt financial instruments</t>
  </si>
  <si>
    <t xml:space="preserve">   2. Proceeds from the credit principal,promissory notes,borrowings and other loans </t>
  </si>
  <si>
    <t xml:space="preserve">   3. Other proceeds from financial activities</t>
  </si>
  <si>
    <t xml:space="preserve">   1. Cash outflow for repayment of credit principal and bonds</t>
  </si>
  <si>
    <t xml:space="preserve">   2. Cash outflow for dividends paid</t>
  </si>
  <si>
    <t xml:space="preserve">   3. Cash outflow for financial lease </t>
  </si>
  <si>
    <t xml:space="preserve">   4. Cash ouflow for purhase of treasury shares</t>
  </si>
  <si>
    <t xml:space="preserve">   5. Other cash outflow for financial activities</t>
  </si>
  <si>
    <t>C1) NET INCREASE IN CASH FLOW FROM FINANCIAL ACTIVITIES (030-036)</t>
  </si>
  <si>
    <t>C2) NET DECREASE IN CASH FLOW FROM FINANCIAL ACTIVITIES (036-030)</t>
  </si>
  <si>
    <t>Cash and cash equivalents at the beginning of the period</t>
  </si>
  <si>
    <t>Increase of cash and cash equivalents</t>
  </si>
  <si>
    <t>Decrease of cash and cash equivalents</t>
  </si>
  <si>
    <t>Cash and cash equivalents at the end of the period</t>
  </si>
  <si>
    <t>STATEMENT OF CHANGES IN EQUITY</t>
  </si>
  <si>
    <t>for the period</t>
  </si>
  <si>
    <t>to</t>
  </si>
  <si>
    <t>Current  year</t>
  </si>
  <si>
    <t xml:space="preserve">  1. Subscribed capital</t>
  </si>
  <si>
    <t xml:space="preserve">  2. Capital reserves </t>
  </si>
  <si>
    <t xml:space="preserve">  3. Reserves from profit</t>
  </si>
  <si>
    <t xml:space="preserve">  4. Retained earnings or accumulated loss</t>
  </si>
  <si>
    <t xml:space="preserve">  5. Profit or loss for the current year</t>
  </si>
  <si>
    <t xml:space="preserve">  6. Revaluation of long - term tangible assets</t>
  </si>
  <si>
    <t xml:space="preserve">  7. Revaluation of intangible assets</t>
  </si>
  <si>
    <t xml:space="preserve">  8. Revaluation of financial assets available for sale</t>
  </si>
  <si>
    <t xml:space="preserve">  9. Other revaluation</t>
  </si>
  <si>
    <t>11. Currency gains and losses arising from net investment in foreing operations</t>
  </si>
  <si>
    <t>12. Current and deferred taxes (part)</t>
  </si>
  <si>
    <t>13. Cash flow hedging</t>
  </si>
  <si>
    <t>14. Changes in accounting policy</t>
  </si>
  <si>
    <t>15. Correction of significant errors in prior period</t>
  </si>
  <si>
    <t>16. Other changes of capital</t>
  </si>
  <si>
    <t>17 a. Attributed to equity holders of parent company</t>
  </si>
  <si>
    <t xml:space="preserve">17 b. Attributed to minority interest </t>
  </si>
  <si>
    <t>Registration number (MB):</t>
  </si>
  <si>
    <t>Identification number of subject (MBS):</t>
  </si>
  <si>
    <t>Personal identification number (OIB):</t>
  </si>
  <si>
    <t>Postal code and place:</t>
  </si>
  <si>
    <t>Street and number:</t>
  </si>
  <si>
    <t>E-mail address:</t>
  </si>
  <si>
    <t>Code and county name:</t>
  </si>
  <si>
    <t>Consolidated statement:</t>
  </si>
  <si>
    <t>Subsidiaries subject to conslidation (acording to IFRS):</t>
  </si>
  <si>
    <t>Headquarters:</t>
  </si>
  <si>
    <t>Registration number:</t>
  </si>
  <si>
    <t>Book keeping service:</t>
  </si>
  <si>
    <t>Contact person:</t>
  </si>
  <si>
    <t>Phone number:</t>
  </si>
  <si>
    <t>authorised person for representation</t>
  </si>
  <si>
    <t>Surname and name:</t>
  </si>
  <si>
    <t>(authorised person for representation)</t>
  </si>
  <si>
    <t>Fascimile:</t>
  </si>
  <si>
    <t xml:space="preserve">Disclosure documents: </t>
  </si>
  <si>
    <t>1.Financial statements (balance sheet,profit and loss account,cash flow statement...)</t>
  </si>
  <si>
    <t>2.Interim management Report</t>
  </si>
  <si>
    <t>(signed by authorised person for representation)</t>
  </si>
  <si>
    <t>APPENDIX 1</t>
  </si>
  <si>
    <t>Reporting period:</t>
  </si>
  <si>
    <t>03330494</t>
  </si>
  <si>
    <t>040141664</t>
  </si>
  <si>
    <t>92590920313</t>
  </si>
  <si>
    <t>Issuer company:</t>
  </si>
  <si>
    <t>RIJEKA</t>
  </si>
  <si>
    <t>Riva 1</t>
  </si>
  <si>
    <t>uprava@lukarijeka.hr</t>
  </si>
  <si>
    <t>www.lukarijeka.hr</t>
  </si>
  <si>
    <t>Code and name of town:</t>
  </si>
  <si>
    <t>PRIMORSKO-GORANSKA</t>
  </si>
  <si>
    <t>Number of employees:</t>
  </si>
  <si>
    <t>(at the end of the year)</t>
  </si>
  <si>
    <t>NKD/NWC code:</t>
  </si>
  <si>
    <t>5224</t>
  </si>
  <si>
    <t>051/496-533</t>
  </si>
  <si>
    <t>051/496-008</t>
  </si>
  <si>
    <t>fin@lukarijeka.hr</t>
  </si>
  <si>
    <t>Devčić Vedran</t>
  </si>
  <si>
    <t>Previous year
(net)</t>
  </si>
  <si>
    <t>Current year
(net)</t>
  </si>
  <si>
    <t>1. Reserves prescribed by law</t>
  </si>
  <si>
    <t>ASSETS</t>
  </si>
  <si>
    <t>LIABILITIES AND CAPITAL</t>
  </si>
  <si>
    <r>
      <t xml:space="preserve">A) CAPITAL AND RESERVES </t>
    </r>
    <r>
      <rPr>
        <sz val="9"/>
        <rFont val="Arial"/>
        <family val="2"/>
        <charset val="238"/>
      </rPr>
      <t>(063+064+065+071+072+075+078)</t>
    </r>
  </si>
  <si>
    <t xml:space="preserve">Items which decrease capital are given with the negative prefix.
</t>
  </si>
  <si>
    <t>3.Statement of responsilble persons for preparation of financial statements</t>
  </si>
  <si>
    <t>Previous period cumulative</t>
  </si>
  <si>
    <t>Previous period quarter</t>
  </si>
  <si>
    <t>Current period cumulative</t>
  </si>
  <si>
    <t>Current period quarter</t>
  </si>
  <si>
    <t>QUARTERLY FINANCIAL REPORT OF ENTREPRENEUR</t>
  </si>
  <si>
    <t>BALANCE SHEET</t>
  </si>
  <si>
    <t>I. INTANGIBLE ASSETS (004 to 009)</t>
  </si>
  <si>
    <t>II. TANGIBLE ASSETS (011 to 019)</t>
  </si>
  <si>
    <t>III. LONG-TERM FINANCIAL ASSETS (021 to 028)</t>
  </si>
  <si>
    <t>IV. RECEIVABLES (030 to 032)</t>
  </si>
  <si>
    <t>II. RECEIVABLES (044 to 049)</t>
  </si>
  <si>
    <t>III. SHORT TERM FINANCIAL ASSETS (051 to 057)</t>
  </si>
  <si>
    <r>
      <t xml:space="preserve">B)  PROVISIONS </t>
    </r>
    <r>
      <rPr>
        <sz val="9"/>
        <rFont val="Arial"/>
        <family val="2"/>
        <charset val="238"/>
      </rPr>
      <t>(080 to 082)</t>
    </r>
  </si>
  <si>
    <r>
      <t xml:space="preserve">C)  LONG - TERM LIABILITIES  </t>
    </r>
    <r>
      <rPr>
        <sz val="9"/>
        <rFont val="Arial"/>
        <family val="2"/>
        <charset val="238"/>
      </rPr>
      <t>(084 to 092)</t>
    </r>
  </si>
  <si>
    <r>
      <t xml:space="preserve">D)  SHORT-TERM LIABILITIES </t>
    </r>
    <r>
      <rPr>
        <sz val="9"/>
        <rFont val="Arial"/>
        <family val="2"/>
        <charset val="238"/>
      </rPr>
      <t>(094 to 105)</t>
    </r>
  </si>
  <si>
    <t>I. Total increase in cash flow operating activities  (001 to 006)</t>
  </si>
  <si>
    <t>II. Total decrease in cash flow from operating activities (008 to 011)</t>
  </si>
  <si>
    <t>III. Total cash inflows from investing activities  (015 to 019)</t>
  </si>
  <si>
    <t>IV. Total cash outflow for investing activities (021 to 023)</t>
  </si>
  <si>
    <t>V. Total cash inflows from financial activities (027 to 029)</t>
  </si>
  <si>
    <t>VI. Total cash outflow for financial activities  (031 to 035)</t>
  </si>
  <si>
    <t>10. Total capital and resrves  (AOP 001 to 009)</t>
  </si>
  <si>
    <t>17. Total increase or decrease in capital (AOP 011 to 016)</t>
  </si>
  <si>
    <t>YES</t>
  </si>
  <si>
    <t>PORT OF RIJEKA j.s.c.</t>
  </si>
  <si>
    <t>ŠKRLJEVO</t>
  </si>
  <si>
    <t>01230000</t>
  </si>
  <si>
    <t>01230077</t>
  </si>
  <si>
    <t>STANOVI d.o.o.</t>
  </si>
  <si>
    <t>LUKA PRIJEVOZ d.o.o.</t>
  </si>
  <si>
    <t>01.01.2017.</t>
  </si>
  <si>
    <t>Reljac Janja</t>
  </si>
  <si>
    <t xml:space="preserve">   2. Concessions,patents,licences fees,trade and service marks,software and other rights</t>
  </si>
  <si>
    <r>
      <t xml:space="preserve">PORT OF RIJEKA j.s.c.                                                                                                                             </t>
    </r>
    <r>
      <rPr>
        <i/>
        <sz val="10"/>
        <rFont val="Arial"/>
        <family val="2"/>
        <charset val="238"/>
      </rPr>
      <t>in Kunas</t>
    </r>
  </si>
  <si>
    <r>
      <t xml:space="preserve">PORT OF RIJEKA j.s.c.                                                                                                                            </t>
    </r>
    <r>
      <rPr>
        <i/>
        <sz val="10"/>
        <rFont val="Arial"/>
        <family val="2"/>
        <charset val="238"/>
      </rPr>
      <t>in Kunas</t>
    </r>
  </si>
  <si>
    <r>
      <t xml:space="preserve">PORT OF RIJEKA j.s.c.                                                                                                                       </t>
    </r>
    <r>
      <rPr>
        <sz val="10"/>
        <rFont val="Arial"/>
        <family val="2"/>
        <charset val="238"/>
      </rPr>
      <t xml:space="preserve"> </t>
    </r>
    <r>
      <rPr>
        <i/>
        <sz val="10"/>
        <rFont val="Arial"/>
        <family val="2"/>
        <charset val="238"/>
      </rPr>
      <t>in Kunas</t>
    </r>
  </si>
  <si>
    <t>Total increase in cash flow  (013-014+025-026+037-038)</t>
  </si>
  <si>
    <t>Total decrease in cash flow (014-013+026-025+038-037)</t>
  </si>
  <si>
    <t>in Kunas</t>
  </si>
  <si>
    <t>30.09.2017.</t>
  </si>
  <si>
    <t xml:space="preserve"> as of 30.09.2017.</t>
  </si>
  <si>
    <t>from 01.01.2017. until 30.09.2017.</t>
  </si>
  <si>
    <t xml:space="preserve">   8. Other operating costs</t>
  </si>
  <si>
    <r>
      <t xml:space="preserve">I. OPERATING REVENUE </t>
    </r>
    <r>
      <rPr>
        <sz val="10"/>
        <rFont val="Arial"/>
        <family val="2"/>
        <charset val="238"/>
      </rPr>
      <t>(112+113)</t>
    </r>
  </si>
  <si>
    <r>
      <t xml:space="preserve">II. OPERATING EXPENSES </t>
    </r>
    <r>
      <rPr>
        <sz val="10"/>
        <rFont val="Arial"/>
        <family val="2"/>
        <charset val="238"/>
      </rPr>
      <t>(115+116+120+124+125+126+129+130)</t>
    </r>
  </si>
  <si>
    <r>
      <t xml:space="preserve">    2. Material costs  </t>
    </r>
    <r>
      <rPr>
        <sz val="10"/>
        <rFont val="Arial"/>
        <family val="2"/>
        <charset val="238"/>
      </rPr>
      <t>(117 to 119)</t>
    </r>
  </si>
  <si>
    <r>
      <t xml:space="preserve">   3. Satff costs </t>
    </r>
    <r>
      <rPr>
        <sz val="10"/>
        <rFont val="Arial"/>
        <family val="2"/>
        <charset val="238"/>
      </rPr>
      <t>(121 to 123)</t>
    </r>
  </si>
  <si>
    <r>
      <t xml:space="preserve">   6. Impairment </t>
    </r>
    <r>
      <rPr>
        <sz val="10"/>
        <rFont val="Arial"/>
        <family val="2"/>
        <charset val="238"/>
      </rPr>
      <t>(127+128)</t>
    </r>
  </si>
  <si>
    <r>
      <t xml:space="preserve">III. FINANCIAL INCOME </t>
    </r>
    <r>
      <rPr>
        <sz val="10"/>
        <rFont val="Arial"/>
        <family val="2"/>
        <charset val="238"/>
      </rPr>
      <t>(132 to 136)</t>
    </r>
  </si>
  <si>
    <r>
      <t xml:space="preserve">IV. FINANCIAL EXPENSES </t>
    </r>
    <r>
      <rPr>
        <sz val="10"/>
        <rFont val="Arial"/>
        <family val="2"/>
        <charset val="238"/>
      </rPr>
      <t>(138 to 141)</t>
    </r>
  </si>
  <si>
    <r>
      <t xml:space="preserve">IX.  TOTAL INCOME </t>
    </r>
    <r>
      <rPr>
        <sz val="10"/>
        <rFont val="Arial"/>
        <family val="2"/>
        <charset val="238"/>
      </rPr>
      <t>(111+131+142+144)</t>
    </r>
  </si>
  <si>
    <r>
      <t xml:space="preserve">X.   TOTAL EXPENSES </t>
    </r>
    <r>
      <rPr>
        <sz val="10"/>
        <rFont val="Arial"/>
        <family val="2"/>
        <charset val="238"/>
      </rPr>
      <t>(114+137+143+145)</t>
    </r>
  </si>
  <si>
    <r>
      <t xml:space="preserve">XI.  PROFIT OR LOSS BEFORE TAXATION </t>
    </r>
    <r>
      <rPr>
        <sz val="10"/>
        <rFont val="Arial"/>
        <family val="2"/>
        <charset val="238"/>
      </rPr>
      <t>(146-147)</t>
    </r>
  </si>
  <si>
    <r>
      <t xml:space="preserve">XIII. PROFIT OR LOSS FOR THE THE PERIOD </t>
    </r>
    <r>
      <rPr>
        <sz val="10"/>
        <rFont val="Arial"/>
        <family val="2"/>
        <charset val="238"/>
      </rPr>
      <t>(148-151)</t>
    </r>
  </si>
  <si>
    <r>
      <t xml:space="preserve">II. OTHER COMPREHENSIVE INCOME /LOSS BEFORE TAX  </t>
    </r>
    <r>
      <rPr>
        <sz val="10"/>
        <rFont val="Arial"/>
        <family val="2"/>
        <charset val="238"/>
      </rPr>
      <t>(159 to 165)</t>
    </r>
  </si>
  <si>
    <r>
      <t>IV. NET OTHER COMPREHENSIVE INCOME OR LOSS FOR THE PERIOD</t>
    </r>
    <r>
      <rPr>
        <sz val="10"/>
        <rFont val="Arial"/>
        <family val="2"/>
        <charset val="238"/>
      </rPr>
      <t>(158-166)</t>
    </r>
  </si>
  <si>
    <t xml:space="preserve">     2. Interest income,foreing exchange losses,dividends and similar expenses from non related parties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</si>
</sst>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0"/>
  </numFmts>
  <fonts count="42" x14ac:knownFonts="1">
    <font>
      <sz val="10"/>
      <name val="Ar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8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u/>
      <sz val="10"/>
      <color indexed="12"/>
      <name val="Arial"/>
      <family val="2"/>
      <charset val="238"/>
    </font>
    <font>
      <sz val="9"/>
      <name val="Arial"/>
      <family val="2"/>
      <charset val="238"/>
    </font>
    <font>
      <b/>
      <sz val="8"/>
      <name val="Arial"/>
      <family val="2"/>
      <charset val="238"/>
    </font>
    <font>
      <b/>
      <sz val="10"/>
      <name val="Arial"/>
      <family val="2"/>
      <charset val="238"/>
    </font>
    <font>
      <sz val="8"/>
      <color indexed="16"/>
      <name val="Arial"/>
      <family val="2"/>
      <charset val="238"/>
    </font>
    <font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i/>
      <sz val="10"/>
      <name val="Arial"/>
      <family val="2"/>
      <charset val="238"/>
    </font>
    <font>
      <sz val="8"/>
      <name val="Arial"/>
      <family val="2"/>
      <charset val="238"/>
    </font>
    <font>
      <b/>
      <sz val="12"/>
      <name val="Arial"/>
      <family val="2"/>
      <charset val="238"/>
    </font>
    <font>
      <sz val="9"/>
      <name val="Arial"/>
      <family val="2"/>
      <charset val="238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sz val="10"/>
      <name val="Arial"/>
      <charset val="238"/>
    </font>
    <font>
      <b/>
      <sz val="14"/>
      <name val="Arial"/>
      <family val="2"/>
      <charset val="238"/>
    </font>
    <font>
      <b/>
      <sz val="12"/>
      <name val="Arial Rounded MT Bold"/>
      <family val="2"/>
    </font>
    <font>
      <b/>
      <sz val="9"/>
      <name val="Arial Rounded MT Bold"/>
      <family val="2"/>
    </font>
    <font>
      <sz val="8"/>
      <name val="Arial"/>
      <family val="2"/>
      <charset val="238"/>
    </font>
    <font>
      <u/>
      <sz val="10"/>
      <color indexed="12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sz val="10"/>
      <name val="Arial"/>
      <family val="2"/>
      <charset val="238"/>
    </font>
    <font>
      <sz val="9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sz val="9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lightGray">
        <fgColor indexed="22"/>
      </patternFill>
    </fill>
    <fill>
      <patternFill patternType="gray125">
        <fgColor indexed="22"/>
      </patternFill>
    </fill>
    <fill>
      <patternFill patternType="solid">
        <fgColor theme="0" tint="-0.14999847407452621"/>
        <bgColor indexed="64"/>
      </patternFill>
    </fill>
    <fill>
      <patternFill patternType="gray125">
        <fgColor indexed="22"/>
        <bgColor theme="0" tint="-0.14999847407452621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22"/>
      </bottom>
      <diagonal/>
    </border>
    <border>
      <left style="thin">
        <color indexed="64"/>
      </left>
      <right style="thin">
        <color indexed="64"/>
      </right>
      <top style="medium">
        <color indexed="22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22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medium">
        <color indexed="22"/>
      </bottom>
      <diagonal/>
    </border>
    <border>
      <left/>
      <right style="thin">
        <color indexed="64"/>
      </right>
      <top style="thin">
        <color indexed="64"/>
      </top>
      <bottom style="medium">
        <color indexed="22"/>
      </bottom>
      <diagonal/>
    </border>
    <border>
      <left style="thin">
        <color indexed="64"/>
      </left>
      <right style="thin">
        <color indexed="64"/>
      </right>
      <top style="thin">
        <color theme="0" tint="-0.14999847407452621"/>
      </top>
      <bottom style="thin">
        <color indexed="64"/>
      </bottom>
      <diagonal/>
    </border>
  </borders>
  <cellStyleXfs count="6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11" fillId="0" borderId="0">
      <alignment vertical="top"/>
    </xf>
    <xf numFmtId="0" fontId="11" fillId="0" borderId="0">
      <alignment vertical="top"/>
    </xf>
    <xf numFmtId="0" fontId="7" fillId="0" borderId="0"/>
    <xf numFmtId="0" fontId="11" fillId="0" borderId="0">
      <alignment vertical="top"/>
    </xf>
  </cellStyleXfs>
  <cellXfs count="309">
    <xf numFmtId="0" fontId="0" fillId="0" borderId="0" xfId="0"/>
    <xf numFmtId="0" fontId="5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164" fontId="4" fillId="0" borderId="1" xfId="0" applyNumberFormat="1" applyFont="1" applyFill="1" applyBorder="1" applyAlignment="1">
      <alignment horizontal="center" vertical="center"/>
    </xf>
    <xf numFmtId="164" fontId="4" fillId="0" borderId="2" xfId="0" applyNumberFormat="1" applyFont="1" applyFill="1" applyBorder="1" applyAlignment="1">
      <alignment horizontal="center" vertical="center"/>
    </xf>
    <xf numFmtId="164" fontId="4" fillId="0" borderId="3" xfId="0" applyNumberFormat="1" applyFont="1" applyFill="1" applyBorder="1" applyAlignment="1">
      <alignment horizontal="center" vertical="center"/>
    </xf>
    <xf numFmtId="164" fontId="4" fillId="0" borderId="4" xfId="0" applyNumberFormat="1" applyFont="1" applyFill="1" applyBorder="1" applyAlignment="1">
      <alignment horizontal="center" vertical="center"/>
    </xf>
    <xf numFmtId="3" fontId="2" fillId="2" borderId="5" xfId="0" applyNumberFormat="1" applyFont="1" applyFill="1" applyBorder="1" applyAlignment="1" applyProtection="1">
      <alignment vertical="center"/>
      <protection hidden="1"/>
    </xf>
    <xf numFmtId="3" fontId="2" fillId="2" borderId="6" xfId="0" applyNumberFormat="1" applyFont="1" applyFill="1" applyBorder="1" applyAlignment="1" applyProtection="1">
      <alignment vertical="center"/>
      <protection hidden="1"/>
    </xf>
    <xf numFmtId="3" fontId="2" fillId="0" borderId="7" xfId="0" applyNumberFormat="1" applyFont="1" applyFill="1" applyBorder="1" applyAlignment="1" applyProtection="1">
      <alignment vertical="center"/>
      <protection locked="0"/>
    </xf>
    <xf numFmtId="3" fontId="2" fillId="2" borderId="1" xfId="0" applyNumberFormat="1" applyFont="1" applyFill="1" applyBorder="1" applyAlignment="1" applyProtection="1">
      <alignment vertical="center"/>
      <protection hidden="1"/>
    </xf>
    <xf numFmtId="3" fontId="2" fillId="0" borderId="1" xfId="0" applyNumberFormat="1" applyFont="1" applyFill="1" applyBorder="1" applyAlignment="1" applyProtection="1">
      <alignment vertical="center"/>
      <protection locked="0"/>
    </xf>
    <xf numFmtId="3" fontId="2" fillId="0" borderId="4" xfId="0" applyNumberFormat="1" applyFont="1" applyFill="1" applyBorder="1" applyAlignment="1" applyProtection="1">
      <alignment vertical="center"/>
      <protection locked="0"/>
    </xf>
    <xf numFmtId="3" fontId="2" fillId="2" borderId="4" xfId="0" applyNumberFormat="1" applyFont="1" applyFill="1" applyBorder="1" applyAlignment="1" applyProtection="1">
      <alignment vertical="center"/>
      <protection hidden="1"/>
    </xf>
    <xf numFmtId="3" fontId="2" fillId="2" borderId="7" xfId="0" applyNumberFormat="1" applyFont="1" applyFill="1" applyBorder="1" applyAlignment="1" applyProtection="1">
      <alignment vertical="center"/>
      <protection hidden="1"/>
    </xf>
    <xf numFmtId="0" fontId="9" fillId="0" borderId="13" xfId="0" applyFont="1" applyFill="1" applyBorder="1" applyAlignment="1">
      <alignment horizontal="center" vertical="top" wrapText="1"/>
    </xf>
    <xf numFmtId="0" fontId="13" fillId="0" borderId="13" xfId="0" applyFont="1" applyBorder="1" applyAlignment="1">
      <alignment horizontal="center" vertical="top" wrapText="1"/>
    </xf>
    <xf numFmtId="0" fontId="13" fillId="0" borderId="13" xfId="0" applyFont="1" applyBorder="1" applyAlignment="1">
      <alignment horizontal="center" wrapText="1"/>
    </xf>
    <xf numFmtId="0" fontId="14" fillId="0" borderId="0" xfId="5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5" applyFont="1" applyAlignment="1">
      <alignment wrapText="1"/>
    </xf>
    <xf numFmtId="0" fontId="1" fillId="0" borderId="0" xfId="0" applyFont="1"/>
    <xf numFmtId="0" fontId="15" fillId="0" borderId="0" xfId="5" applyFont="1" applyFill="1" applyBorder="1" applyAlignment="1" applyProtection="1">
      <alignment horizontal="center" vertical="center"/>
      <protection hidden="1"/>
    </xf>
    <xf numFmtId="0" fontId="1" fillId="0" borderId="0" xfId="5" applyFont="1" applyBorder="1" applyAlignment="1">
      <alignment wrapText="1"/>
    </xf>
    <xf numFmtId="164" fontId="16" fillId="0" borderId="1" xfId="0" applyNumberFormat="1" applyFont="1" applyFill="1" applyBorder="1" applyAlignment="1">
      <alignment horizontal="center" vertical="center"/>
    </xf>
    <xf numFmtId="3" fontId="3" fillId="0" borderId="1" xfId="0" applyNumberFormat="1" applyFont="1" applyFill="1" applyBorder="1" applyAlignment="1" applyProtection="1">
      <alignment vertical="center"/>
      <protection locked="0"/>
    </xf>
    <xf numFmtId="3" fontId="3" fillId="2" borderId="1" xfId="0" applyNumberFormat="1" applyFont="1" applyFill="1" applyBorder="1" applyAlignment="1" applyProtection="1">
      <alignment vertical="center"/>
      <protection hidden="1"/>
    </xf>
    <xf numFmtId="3" fontId="3" fillId="2" borderId="4" xfId="0" applyNumberFormat="1" applyFont="1" applyFill="1" applyBorder="1" applyAlignment="1" applyProtection="1">
      <alignment vertical="center"/>
      <protection hidden="1"/>
    </xf>
    <xf numFmtId="164" fontId="16" fillId="0" borderId="7" xfId="0" applyNumberFormat="1" applyFont="1" applyFill="1" applyBorder="1" applyAlignment="1">
      <alignment horizontal="center" vertical="center"/>
    </xf>
    <xf numFmtId="164" fontId="16" fillId="0" borderId="4" xfId="0" applyNumberFormat="1" applyFont="1" applyFill="1" applyBorder="1" applyAlignment="1">
      <alignment horizontal="center" vertical="center"/>
    </xf>
    <xf numFmtId="164" fontId="4" fillId="0" borderId="8" xfId="0" applyNumberFormat="1" applyFont="1" applyFill="1" applyBorder="1" applyAlignment="1">
      <alignment horizontal="center" vertical="center"/>
    </xf>
    <xf numFmtId="164" fontId="4" fillId="0" borderId="14" xfId="0" applyNumberFormat="1" applyFont="1" applyFill="1" applyBorder="1" applyAlignment="1">
      <alignment horizontal="center" vertical="center"/>
    </xf>
    <xf numFmtId="3" fontId="2" fillId="0" borderId="8" xfId="0" applyNumberFormat="1" applyFont="1" applyFill="1" applyBorder="1" applyAlignment="1" applyProtection="1">
      <alignment vertical="center"/>
      <protection locked="0"/>
    </xf>
    <xf numFmtId="0" fontId="4" fillId="4" borderId="16" xfId="0" applyFont="1" applyFill="1" applyBorder="1" applyAlignment="1" applyProtection="1">
      <alignment horizontal="center" vertical="center" wrapText="1"/>
      <protection hidden="1"/>
    </xf>
    <xf numFmtId="0" fontId="8" fillId="4" borderId="16" xfId="0" applyFont="1" applyFill="1" applyBorder="1" applyAlignment="1" applyProtection="1">
      <alignment horizontal="center" vertical="center" wrapText="1"/>
      <protection hidden="1"/>
    </xf>
    <xf numFmtId="0" fontId="8" fillId="4" borderId="17" xfId="0" applyFont="1" applyFill="1" applyBorder="1" applyAlignment="1" applyProtection="1">
      <alignment horizontal="center" vertical="center"/>
      <protection hidden="1"/>
    </xf>
    <xf numFmtId="0" fontId="8" fillId="4" borderId="17" xfId="0" applyFont="1" applyFill="1" applyBorder="1" applyAlignment="1" applyProtection="1">
      <alignment horizontal="center" vertical="center" wrapText="1"/>
      <protection hidden="1"/>
    </xf>
    <xf numFmtId="0" fontId="8" fillId="4" borderId="18" xfId="0" applyFont="1" applyFill="1" applyBorder="1" applyAlignment="1" applyProtection="1">
      <alignment horizontal="center" vertical="center" wrapText="1"/>
      <protection hidden="1"/>
    </xf>
    <xf numFmtId="0" fontId="4" fillId="4" borderId="16" xfId="0" applyFont="1" applyFill="1" applyBorder="1" applyAlignment="1">
      <alignment horizontal="center" vertical="center" wrapText="1"/>
    </xf>
    <xf numFmtId="0" fontId="8" fillId="4" borderId="16" xfId="0" applyFont="1" applyFill="1" applyBorder="1" applyAlignment="1">
      <alignment horizontal="center" vertical="center" wrapText="1"/>
    </xf>
    <xf numFmtId="0" fontId="8" fillId="4" borderId="17" xfId="0" applyFont="1" applyFill="1" applyBorder="1" applyAlignment="1">
      <alignment horizontal="center" vertical="center"/>
    </xf>
    <xf numFmtId="49" fontId="8" fillId="4" borderId="17" xfId="0" applyNumberFormat="1" applyFont="1" applyFill="1" applyBorder="1" applyAlignment="1">
      <alignment horizontal="center" vertical="center" wrapText="1"/>
    </xf>
    <xf numFmtId="49" fontId="17" fillId="4" borderId="17" xfId="0" applyNumberFormat="1" applyFont="1" applyFill="1" applyBorder="1" applyAlignment="1">
      <alignment horizontal="center" vertical="center"/>
    </xf>
    <xf numFmtId="49" fontId="17" fillId="4" borderId="17" xfId="0" applyNumberFormat="1" applyFont="1" applyFill="1" applyBorder="1" applyAlignment="1">
      <alignment horizontal="center" vertical="center" wrapText="1"/>
    </xf>
    <xf numFmtId="0" fontId="16" fillId="4" borderId="16" xfId="0" applyFont="1" applyFill="1" applyBorder="1" applyAlignment="1">
      <alignment horizontal="center" vertical="center" wrapText="1"/>
    </xf>
    <xf numFmtId="0" fontId="17" fillId="4" borderId="16" xfId="0" applyFont="1" applyFill="1" applyBorder="1" applyAlignment="1">
      <alignment horizontal="center" vertical="center" wrapText="1"/>
    </xf>
    <xf numFmtId="164" fontId="4" fillId="0" borderId="38" xfId="0" applyNumberFormat="1" applyFont="1" applyFill="1" applyBorder="1" applyAlignment="1">
      <alignment horizontal="center" vertical="center"/>
    </xf>
    <xf numFmtId="0" fontId="18" fillId="0" borderId="0" xfId="0" applyFont="1" applyBorder="1" applyAlignment="1">
      <alignment horizontal="center" vertical="center" wrapText="1"/>
    </xf>
    <xf numFmtId="14" fontId="9" fillId="0" borderId="0" xfId="5" applyNumberFormat="1" applyFont="1" applyFill="1" applyBorder="1" applyAlignment="1" applyProtection="1">
      <alignment horizontal="center" vertical="center"/>
      <protection locked="0" hidden="1"/>
    </xf>
    <xf numFmtId="3" fontId="2" fillId="6" borderId="1" xfId="0" applyNumberFormat="1" applyFont="1" applyFill="1" applyBorder="1" applyAlignment="1" applyProtection="1">
      <alignment vertical="center"/>
      <protection locked="0"/>
    </xf>
    <xf numFmtId="3" fontId="2" fillId="7" borderId="1" xfId="0" applyNumberFormat="1" applyFont="1" applyFill="1" applyBorder="1" applyAlignment="1" applyProtection="1">
      <alignment vertical="center"/>
      <protection locked="0"/>
    </xf>
    <xf numFmtId="3" fontId="19" fillId="7" borderId="1" xfId="0" applyNumberFormat="1" applyFont="1" applyFill="1" applyBorder="1" applyAlignment="1" applyProtection="1">
      <alignment vertical="center"/>
      <protection locked="0"/>
    </xf>
    <xf numFmtId="3" fontId="19" fillId="0" borderId="1" xfId="0" applyNumberFormat="1" applyFont="1" applyFill="1" applyBorder="1" applyAlignment="1" applyProtection="1">
      <alignment vertical="center"/>
      <protection locked="0"/>
    </xf>
    <xf numFmtId="0" fontId="21" fillId="0" borderId="0" xfId="3" applyFont="1" applyAlignment="1"/>
    <xf numFmtId="0" fontId="22" fillId="0" borderId="0" xfId="3" applyFont="1" applyAlignment="1"/>
    <xf numFmtId="14" fontId="23" fillId="2" borderId="8" xfId="3" applyNumberFormat="1" applyFont="1" applyFill="1" applyBorder="1" applyAlignment="1" applyProtection="1">
      <alignment horizontal="center" vertical="center"/>
      <protection locked="0" hidden="1"/>
    </xf>
    <xf numFmtId="0" fontId="21" fillId="0" borderId="9" xfId="3" applyFont="1" applyFill="1" applyBorder="1" applyAlignment="1" applyProtection="1">
      <alignment horizontal="center" vertical="center"/>
      <protection locked="0" hidden="1"/>
    </xf>
    <xf numFmtId="0" fontId="23" fillId="0" borderId="0" xfId="3" applyFont="1" applyFill="1" applyBorder="1" applyAlignment="1" applyProtection="1">
      <alignment horizontal="left" vertical="center"/>
      <protection hidden="1"/>
    </xf>
    <xf numFmtId="0" fontId="21" fillId="0" borderId="0" xfId="3" applyFont="1" applyFill="1" applyBorder="1" applyAlignment="1" applyProtection="1">
      <alignment horizontal="left" vertical="center" wrapText="1"/>
      <protection hidden="1"/>
    </xf>
    <xf numFmtId="0" fontId="23" fillId="0" borderId="0" xfId="3" applyFont="1" applyFill="1" applyBorder="1" applyAlignment="1" applyProtection="1">
      <alignment horizontal="left" vertical="center" wrapText="1"/>
      <protection hidden="1"/>
    </xf>
    <xf numFmtId="0" fontId="24" fillId="0" borderId="0" xfId="0" applyFont="1"/>
    <xf numFmtId="0" fontId="21" fillId="0" borderId="0" xfId="3" applyFont="1" applyFill="1" applyBorder="1" applyAlignment="1" applyProtection="1">
      <alignment vertical="center"/>
      <protection hidden="1"/>
    </xf>
    <xf numFmtId="0" fontId="21" fillId="0" borderId="0" xfId="3" applyFont="1" applyFill="1" applyBorder="1" applyAlignment="1" applyProtection="1">
      <alignment horizontal="center" vertical="center" wrapText="1"/>
      <protection hidden="1"/>
    </xf>
    <xf numFmtId="0" fontId="21" fillId="0" borderId="0" xfId="3" applyFont="1" applyBorder="1" applyAlignment="1" applyProtection="1">
      <alignment horizontal="left" vertical="center" wrapText="1"/>
      <protection hidden="1"/>
    </xf>
    <xf numFmtId="0" fontId="26" fillId="0" borderId="0" xfId="3" applyFont="1" applyBorder="1" applyAlignment="1" applyProtection="1">
      <alignment horizontal="center" vertical="center" wrapText="1"/>
      <protection hidden="1"/>
    </xf>
    <xf numFmtId="0" fontId="21" fillId="0" borderId="0" xfId="3" applyFont="1" applyBorder="1" applyAlignment="1" applyProtection="1">
      <protection hidden="1"/>
    </xf>
    <xf numFmtId="0" fontId="21" fillId="0" borderId="0" xfId="3" applyFont="1" applyAlignment="1" applyProtection="1">
      <protection hidden="1"/>
    </xf>
    <xf numFmtId="0" fontId="27" fillId="0" borderId="0" xfId="3" applyFont="1" applyBorder="1" applyAlignment="1" applyProtection="1">
      <alignment horizontal="right" vertical="center" wrapText="1"/>
      <protection hidden="1"/>
    </xf>
    <xf numFmtId="0" fontId="27" fillId="0" borderId="0" xfId="3" applyFont="1" applyAlignment="1" applyProtection="1">
      <alignment horizontal="right"/>
      <protection hidden="1"/>
    </xf>
    <xf numFmtId="0" fontId="27" fillId="0" borderId="0" xfId="3" applyNumberFormat="1" applyFont="1" applyFill="1" applyBorder="1" applyAlignment="1" applyProtection="1">
      <alignment horizontal="right" vertical="center" shrinkToFit="1"/>
      <protection locked="0" hidden="1"/>
    </xf>
    <xf numFmtId="0" fontId="27" fillId="0" borderId="0" xfId="3" applyFont="1" applyFill="1" applyBorder="1" applyAlignment="1" applyProtection="1">
      <alignment horizontal="left" vertical="center"/>
      <protection hidden="1"/>
    </xf>
    <xf numFmtId="0" fontId="21" fillId="0" borderId="0" xfId="3" applyFont="1" applyFill="1" applyBorder="1" applyAlignment="1" applyProtection="1">
      <protection hidden="1"/>
    </xf>
    <xf numFmtId="0" fontId="21" fillId="0" borderId="0" xfId="3" applyFont="1" applyAlignment="1" applyProtection="1">
      <alignment wrapText="1"/>
      <protection hidden="1"/>
    </xf>
    <xf numFmtId="0" fontId="21" fillId="0" borderId="0" xfId="3" applyFont="1" applyAlignment="1" applyProtection="1">
      <alignment horizontal="right"/>
      <protection hidden="1"/>
    </xf>
    <xf numFmtId="0" fontId="21" fillId="0" borderId="0" xfId="3" applyFont="1" applyAlignment="1" applyProtection="1">
      <alignment horizontal="right" wrapText="1"/>
      <protection hidden="1"/>
    </xf>
    <xf numFmtId="0" fontId="21" fillId="0" borderId="0" xfId="3" applyFont="1" applyBorder="1" applyAlignment="1" applyProtection="1">
      <alignment horizontal="left"/>
      <protection hidden="1"/>
    </xf>
    <xf numFmtId="0" fontId="21" fillId="0" borderId="0" xfId="3" applyFont="1" applyBorder="1" applyAlignment="1" applyProtection="1">
      <alignment vertical="top"/>
      <protection hidden="1"/>
    </xf>
    <xf numFmtId="1" fontId="23" fillId="2" borderId="10" xfId="3" applyNumberFormat="1" applyFont="1" applyFill="1" applyBorder="1" applyAlignment="1" applyProtection="1">
      <alignment horizontal="center" vertical="center"/>
      <protection locked="0" hidden="1"/>
    </xf>
    <xf numFmtId="0" fontId="23" fillId="0" borderId="0" xfId="3" applyFont="1" applyFill="1" applyBorder="1" applyAlignment="1" applyProtection="1">
      <alignment horizontal="right" vertical="center"/>
      <protection locked="0" hidden="1"/>
    </xf>
    <xf numFmtId="0" fontId="21" fillId="0" borderId="0" xfId="3" applyFont="1" applyAlignment="1" applyProtection="1">
      <alignment horizontal="right" vertical="center"/>
      <protection hidden="1"/>
    </xf>
    <xf numFmtId="3" fontId="23" fillId="2" borderId="10" xfId="3" applyNumberFormat="1" applyFont="1" applyFill="1" applyBorder="1" applyAlignment="1" applyProtection="1">
      <alignment horizontal="right" vertical="center"/>
      <protection locked="0" hidden="1"/>
    </xf>
    <xf numFmtId="0" fontId="23" fillId="2" borderId="10" xfId="3" applyFont="1" applyFill="1" applyBorder="1" applyAlignment="1" applyProtection="1">
      <alignment horizontal="center" vertical="center"/>
      <protection locked="0" hidden="1"/>
    </xf>
    <xf numFmtId="0" fontId="23" fillId="0" borderId="0" xfId="3" applyFont="1" applyBorder="1" applyAlignment="1" applyProtection="1">
      <alignment vertical="top"/>
      <protection hidden="1"/>
    </xf>
    <xf numFmtId="49" fontId="23" fillId="2" borderId="10" xfId="3" applyNumberFormat="1" applyFont="1" applyFill="1" applyBorder="1" applyAlignment="1" applyProtection="1">
      <alignment horizontal="right" vertical="center"/>
      <protection locked="0" hidden="1"/>
    </xf>
    <xf numFmtId="0" fontId="21" fillId="0" borderId="0" xfId="3" applyFont="1" applyBorder="1" applyAlignment="1" applyProtection="1">
      <alignment horizontal="left" vertical="top" wrapText="1"/>
      <protection hidden="1"/>
    </xf>
    <xf numFmtId="0" fontId="21" fillId="0" borderId="0" xfId="3" applyFont="1" applyBorder="1" applyAlignment="1" applyProtection="1">
      <alignment horizontal="center" vertical="center"/>
      <protection locked="0" hidden="1"/>
    </xf>
    <xf numFmtId="0" fontId="21" fillId="0" borderId="0" xfId="3" applyFont="1" applyBorder="1" applyAlignment="1" applyProtection="1">
      <alignment horizontal="right"/>
      <protection hidden="1"/>
    </xf>
    <xf numFmtId="0" fontId="21" fillId="0" borderId="0" xfId="3" applyFont="1" applyAlignment="1" applyProtection="1">
      <alignment horizontal="left" vertical="top" indent="2"/>
      <protection hidden="1"/>
    </xf>
    <xf numFmtId="0" fontId="21" fillId="0" borderId="0" xfId="3" applyFont="1" applyBorder="1" applyAlignment="1" applyProtection="1">
      <alignment vertical="top" wrapText="1"/>
      <protection hidden="1"/>
    </xf>
    <xf numFmtId="0" fontId="21" fillId="0" borderId="0" xfId="3" applyFont="1" applyBorder="1" applyAlignment="1" applyProtection="1">
      <alignment wrapText="1"/>
      <protection hidden="1"/>
    </xf>
    <xf numFmtId="0" fontId="21" fillId="0" borderId="0" xfId="3" applyFont="1" applyAlignment="1" applyProtection="1">
      <alignment horizontal="left" vertical="top" wrapText="1" indent="2"/>
      <protection hidden="1"/>
    </xf>
    <xf numFmtId="0" fontId="21" fillId="0" borderId="0" xfId="3" applyFont="1" applyBorder="1" applyAlignment="1" applyProtection="1">
      <alignment horizontal="right" vertical="top"/>
      <protection hidden="1"/>
    </xf>
    <xf numFmtId="0" fontId="21" fillId="0" borderId="0" xfId="3" applyFont="1" applyBorder="1" applyAlignment="1" applyProtection="1">
      <alignment horizontal="center" vertical="top"/>
      <protection hidden="1"/>
    </xf>
    <xf numFmtId="0" fontId="21" fillId="0" borderId="0" xfId="3" applyFont="1" applyBorder="1" applyAlignment="1" applyProtection="1">
      <alignment horizontal="center"/>
      <protection hidden="1"/>
    </xf>
    <xf numFmtId="0" fontId="23" fillId="2" borderId="0" xfId="3" applyFont="1" applyFill="1" applyBorder="1" applyAlignment="1" applyProtection="1">
      <alignment horizontal="right" vertical="center"/>
      <protection locked="0" hidden="1"/>
    </xf>
    <xf numFmtId="0" fontId="21" fillId="0" borderId="0" xfId="3" applyFont="1" applyBorder="1" applyAlignment="1"/>
    <xf numFmtId="49" fontId="23" fillId="2" borderId="0" xfId="3" applyNumberFormat="1" applyFont="1" applyFill="1" applyBorder="1" applyAlignment="1" applyProtection="1">
      <alignment horizontal="center" vertical="center"/>
      <protection locked="0" hidden="1"/>
    </xf>
    <xf numFmtId="49" fontId="23" fillId="0" borderId="0" xfId="3" applyNumberFormat="1" applyFont="1" applyBorder="1" applyAlignment="1" applyProtection="1">
      <alignment horizontal="center" vertical="center"/>
      <protection locked="0" hidden="1"/>
    </xf>
    <xf numFmtId="0" fontId="21" fillId="0" borderId="0" xfId="3" applyFont="1" applyBorder="1" applyAlignment="1" applyProtection="1">
      <alignment horizontal="left" vertical="top"/>
      <protection hidden="1"/>
    </xf>
    <xf numFmtId="0" fontId="21" fillId="0" borderId="11" xfId="3" applyFont="1" applyBorder="1" applyAlignment="1" applyProtection="1">
      <protection hidden="1"/>
    </xf>
    <xf numFmtId="0" fontId="21" fillId="0" borderId="0" xfId="3" applyFont="1" applyAlignment="1" applyProtection="1">
      <alignment vertical="top"/>
      <protection hidden="1"/>
    </xf>
    <xf numFmtId="0" fontId="21" fillId="0" borderId="0" xfId="3" applyFont="1" applyAlignment="1" applyProtection="1">
      <alignment horizontal="left"/>
      <protection hidden="1"/>
    </xf>
    <xf numFmtId="0" fontId="21" fillId="0" borderId="0" xfId="3" applyFont="1" applyBorder="1" applyAlignment="1" applyProtection="1">
      <alignment vertical="center"/>
      <protection hidden="1"/>
    </xf>
    <xf numFmtId="0" fontId="32" fillId="0" borderId="0" xfId="3" applyFont="1" applyBorder="1" applyAlignment="1" applyProtection="1">
      <alignment vertical="center"/>
      <protection hidden="1"/>
    </xf>
    <xf numFmtId="0" fontId="32" fillId="0" borderId="0" xfId="2" applyFont="1" applyBorder="1" applyAlignment="1" applyProtection="1">
      <alignment vertical="center"/>
      <protection hidden="1"/>
    </xf>
    <xf numFmtId="0" fontId="32" fillId="0" borderId="0" xfId="3" applyFont="1" applyBorder="1" applyAlignment="1" applyProtection="1">
      <protection hidden="1"/>
    </xf>
    <xf numFmtId="0" fontId="33" fillId="0" borderId="0" xfId="3" applyFont="1" applyAlignment="1"/>
    <xf numFmtId="0" fontId="32" fillId="0" borderId="0" xfId="3" applyFont="1" applyAlignment="1" applyProtection="1">
      <protection hidden="1"/>
    </xf>
    <xf numFmtId="0" fontId="23" fillId="0" borderId="0" xfId="3" applyFont="1" applyAlignment="1" applyProtection="1">
      <alignment vertical="center"/>
      <protection hidden="1"/>
    </xf>
    <xf numFmtId="0" fontId="21" fillId="0" borderId="12" xfId="3" applyFont="1" applyBorder="1" applyAlignment="1" applyProtection="1">
      <protection hidden="1"/>
    </xf>
    <xf numFmtId="0" fontId="21" fillId="0" borderId="12" xfId="3" applyFont="1" applyBorder="1" applyAlignment="1"/>
    <xf numFmtId="0" fontId="21" fillId="0" borderId="0" xfId="3" applyFont="1" applyFill="1" applyBorder="1" applyAlignment="1" applyProtection="1">
      <alignment horizontal="right" vertical="top" wrapText="1"/>
      <protection hidden="1"/>
    </xf>
    <xf numFmtId="0" fontId="23" fillId="0" borderId="0" xfId="3" applyFont="1" applyFill="1" applyBorder="1" applyAlignment="1" applyProtection="1">
      <alignment horizontal="left" vertical="center" wrapText="1"/>
      <protection hidden="1"/>
    </xf>
    <xf numFmtId="0" fontId="23" fillId="0" borderId="19" xfId="3" applyFont="1" applyFill="1" applyBorder="1" applyAlignment="1" applyProtection="1">
      <alignment horizontal="left" vertical="center" wrapText="1"/>
      <protection hidden="1"/>
    </xf>
    <xf numFmtId="0" fontId="25" fillId="0" borderId="0" xfId="3" applyFont="1" applyBorder="1" applyAlignment="1" applyProtection="1">
      <alignment horizontal="center" vertical="center" wrapText="1"/>
      <protection hidden="1"/>
    </xf>
    <xf numFmtId="0" fontId="21" fillId="0" borderId="0" xfId="3" applyFont="1" applyAlignment="1" applyProtection="1">
      <alignment horizontal="right" vertical="center"/>
      <protection hidden="1"/>
    </xf>
    <xf numFmtId="0" fontId="21" fillId="0" borderId="19" xfId="3" applyFont="1" applyBorder="1" applyAlignment="1" applyProtection="1">
      <alignment horizontal="right"/>
      <protection hidden="1"/>
    </xf>
    <xf numFmtId="49" fontId="23" fillId="2" borderId="20" xfId="3" applyNumberFormat="1" applyFont="1" applyFill="1" applyBorder="1" applyAlignment="1" applyProtection="1">
      <alignment horizontal="center" vertical="center"/>
      <protection locked="0" hidden="1"/>
    </xf>
    <xf numFmtId="49" fontId="23" fillId="0" borderId="21" xfId="3" applyNumberFormat="1" applyFont="1" applyBorder="1" applyAlignment="1" applyProtection="1">
      <alignment horizontal="center" vertical="center"/>
      <protection locked="0" hidden="1"/>
    </xf>
    <xf numFmtId="0" fontId="21" fillId="0" borderId="0" xfId="3" applyFont="1" applyAlignment="1" applyProtection="1">
      <alignment wrapText="1"/>
      <protection hidden="1"/>
    </xf>
    <xf numFmtId="0" fontId="28" fillId="0" borderId="0" xfId="3" applyFont="1" applyBorder="1" applyAlignment="1" applyProtection="1">
      <alignment horizontal="right" vertical="center" wrapText="1"/>
      <protection hidden="1"/>
    </xf>
    <xf numFmtId="0" fontId="28" fillId="0" borderId="19" xfId="3" applyFont="1" applyBorder="1" applyAlignment="1" applyProtection="1">
      <alignment horizontal="right" wrapText="1"/>
      <protection hidden="1"/>
    </xf>
    <xf numFmtId="0" fontId="23" fillId="2" borderId="20" xfId="3" applyFont="1" applyFill="1" applyBorder="1" applyAlignment="1" applyProtection="1">
      <alignment horizontal="left" vertical="center"/>
      <protection locked="0" hidden="1"/>
    </xf>
    <xf numFmtId="0" fontId="21" fillId="0" borderId="13" xfId="3" applyFont="1" applyBorder="1" applyAlignment="1">
      <alignment horizontal="left"/>
    </xf>
    <xf numFmtId="0" fontId="21" fillId="0" borderId="21" xfId="3" applyFont="1" applyBorder="1" applyAlignment="1">
      <alignment horizontal="left"/>
    </xf>
    <xf numFmtId="0" fontId="21" fillId="0" borderId="0" xfId="3" applyFont="1" applyBorder="1" applyAlignment="1" applyProtection="1">
      <alignment horizontal="right" vertical="center" wrapText="1"/>
      <protection hidden="1"/>
    </xf>
    <xf numFmtId="0" fontId="21" fillId="0" borderId="0" xfId="3" applyFont="1" applyBorder="1" applyAlignment="1" applyProtection="1">
      <alignment horizontal="right" wrapText="1"/>
      <protection hidden="1"/>
    </xf>
    <xf numFmtId="0" fontId="21" fillId="0" borderId="0" xfId="3" applyFont="1" applyAlignment="1" applyProtection="1">
      <alignment horizontal="right" wrapText="1"/>
      <protection hidden="1"/>
    </xf>
    <xf numFmtId="0" fontId="21" fillId="0" borderId="13" xfId="3" applyFont="1" applyBorder="1" applyAlignment="1">
      <alignment horizontal="left" vertical="center"/>
    </xf>
    <xf numFmtId="0" fontId="21" fillId="0" borderId="21" xfId="3" applyFont="1" applyBorder="1" applyAlignment="1">
      <alignment horizontal="left" vertical="center"/>
    </xf>
    <xf numFmtId="1" fontId="23" fillId="2" borderId="20" xfId="3" applyNumberFormat="1" applyFont="1" applyFill="1" applyBorder="1" applyAlignment="1" applyProtection="1">
      <alignment horizontal="center" vertical="center"/>
      <protection locked="0" hidden="1"/>
    </xf>
    <xf numFmtId="1" fontId="23" fillId="2" borderId="21" xfId="3" applyNumberFormat="1" applyFont="1" applyFill="1" applyBorder="1" applyAlignment="1" applyProtection="1">
      <alignment horizontal="center" vertical="center"/>
      <protection locked="0" hidden="1"/>
    </xf>
    <xf numFmtId="0" fontId="21" fillId="0" borderId="9" xfId="3" applyFont="1" applyBorder="1" applyAlignment="1" applyProtection="1">
      <alignment horizontal="right" vertical="center"/>
      <protection hidden="1"/>
    </xf>
    <xf numFmtId="0" fontId="21" fillId="0" borderId="0" xfId="3" applyFont="1" applyBorder="1" applyAlignment="1" applyProtection="1">
      <alignment horizontal="right"/>
      <protection hidden="1"/>
    </xf>
    <xf numFmtId="0" fontId="29" fillId="2" borderId="20" xfId="1" applyFont="1" applyFill="1" applyBorder="1" applyAlignment="1" applyProtection="1">
      <protection locked="0" hidden="1"/>
    </xf>
    <xf numFmtId="0" fontId="23" fillId="0" borderId="13" xfId="3" applyFont="1" applyBorder="1" applyAlignment="1" applyProtection="1">
      <protection locked="0" hidden="1"/>
    </xf>
    <xf numFmtId="0" fontId="23" fillId="0" borderId="21" xfId="3" applyFont="1" applyBorder="1" applyAlignment="1" applyProtection="1">
      <protection locked="0" hidden="1"/>
    </xf>
    <xf numFmtId="0" fontId="21" fillId="0" borderId="0" xfId="3" applyFont="1" applyBorder="1" applyAlignment="1" applyProtection="1">
      <alignment vertical="top" wrapText="1"/>
      <protection hidden="1"/>
    </xf>
    <xf numFmtId="0" fontId="21" fillId="0" borderId="0" xfId="3" applyFont="1" applyBorder="1" applyAlignment="1" applyProtection="1">
      <alignment wrapText="1"/>
      <protection hidden="1"/>
    </xf>
    <xf numFmtId="0" fontId="23" fillId="2" borderId="20" xfId="3" applyFont="1" applyFill="1" applyBorder="1" applyAlignment="1" applyProtection="1">
      <alignment horizontal="right" vertical="center"/>
      <protection locked="0" hidden="1"/>
    </xf>
    <xf numFmtId="0" fontId="21" fillId="0" borderId="13" xfId="3" applyFont="1" applyBorder="1" applyAlignment="1"/>
    <xf numFmtId="0" fontId="21" fillId="0" borderId="21" xfId="3" applyFont="1" applyBorder="1" applyAlignment="1"/>
    <xf numFmtId="0" fontId="21" fillId="0" borderId="0" xfId="3" applyFont="1" applyAlignment="1" applyProtection="1">
      <alignment horizontal="center" vertical="center"/>
      <protection hidden="1"/>
    </xf>
    <xf numFmtId="0" fontId="21" fillId="0" borderId="0" xfId="3" applyFont="1" applyAlignment="1">
      <alignment horizontal="center" vertical="center"/>
    </xf>
    <xf numFmtId="0" fontId="21" fillId="0" borderId="0" xfId="3" applyFont="1" applyAlignment="1">
      <alignment horizontal="center"/>
    </xf>
    <xf numFmtId="0" fontId="21" fillId="0" borderId="0" xfId="3" applyFont="1" applyAlignment="1">
      <alignment vertical="center"/>
    </xf>
    <xf numFmtId="0" fontId="21" fillId="0" borderId="0" xfId="3" applyFont="1" applyAlignment="1" applyProtection="1">
      <alignment horizontal="right" vertical="center" wrapText="1"/>
      <protection hidden="1"/>
    </xf>
    <xf numFmtId="0" fontId="21" fillId="0" borderId="19" xfId="3" applyFont="1" applyBorder="1" applyAlignment="1" applyProtection="1">
      <alignment horizontal="right" wrapText="1"/>
      <protection hidden="1"/>
    </xf>
    <xf numFmtId="49" fontId="23" fillId="2" borderId="20" xfId="3" applyNumberFormat="1" applyFont="1" applyFill="1" applyBorder="1" applyAlignment="1" applyProtection="1">
      <alignment horizontal="left" vertical="center"/>
      <protection locked="0" hidden="1"/>
    </xf>
    <xf numFmtId="49" fontId="23" fillId="0" borderId="13" xfId="3" applyNumberFormat="1" applyFont="1" applyBorder="1" applyAlignment="1" applyProtection="1">
      <alignment horizontal="left" vertical="center"/>
      <protection locked="0" hidden="1"/>
    </xf>
    <xf numFmtId="49" fontId="23" fillId="0" borderId="21" xfId="3" applyNumberFormat="1" applyFont="1" applyBorder="1" applyAlignment="1" applyProtection="1">
      <alignment horizontal="left" vertical="center"/>
      <protection locked="0" hidden="1"/>
    </xf>
    <xf numFmtId="0" fontId="20" fillId="0" borderId="0" xfId="3" applyFont="1" applyAlignment="1"/>
    <xf numFmtId="0" fontId="21" fillId="0" borderId="0" xfId="3" applyFont="1" applyBorder="1" applyAlignment="1" applyProtection="1">
      <alignment horizontal="center" vertical="top"/>
      <protection hidden="1"/>
    </xf>
    <xf numFmtId="0" fontId="21" fillId="0" borderId="0" xfId="3" applyFont="1" applyBorder="1" applyAlignment="1" applyProtection="1">
      <alignment horizontal="center"/>
      <protection hidden="1"/>
    </xf>
    <xf numFmtId="0" fontId="21" fillId="0" borderId="11" xfId="3" applyFont="1" applyBorder="1" applyAlignment="1" applyProtection="1">
      <alignment horizontal="center"/>
      <protection hidden="1"/>
    </xf>
    <xf numFmtId="0" fontId="23" fillId="0" borderId="13" xfId="3" applyFont="1" applyBorder="1" applyAlignment="1" applyProtection="1">
      <alignment horizontal="left" vertical="center"/>
      <protection locked="0" hidden="1"/>
    </xf>
    <xf numFmtId="0" fontId="21" fillId="0" borderId="0" xfId="3" applyFont="1" applyFill="1" applyBorder="1" applyAlignment="1" applyProtection="1">
      <alignment horizontal="center" vertical="top"/>
      <protection hidden="1"/>
    </xf>
    <xf numFmtId="0" fontId="21" fillId="0" borderId="0" xfId="3" applyFont="1" applyFill="1" applyBorder="1" applyAlignment="1" applyProtection="1">
      <alignment horizontal="center"/>
      <protection hidden="1"/>
    </xf>
    <xf numFmtId="49" fontId="29" fillId="2" borderId="20" xfId="1" applyNumberFormat="1" applyFont="1" applyFill="1" applyBorder="1" applyAlignment="1" applyProtection="1">
      <alignment horizontal="left" vertical="center"/>
      <protection locked="0" hidden="1"/>
    </xf>
    <xf numFmtId="0" fontId="30" fillId="0" borderId="0" xfId="3" applyFont="1" applyAlignment="1" applyProtection="1">
      <alignment horizontal="left"/>
      <protection hidden="1"/>
    </xf>
    <xf numFmtId="0" fontId="31" fillId="0" borderId="0" xfId="3" applyFont="1" applyAlignment="1"/>
    <xf numFmtId="0" fontId="21" fillId="0" borderId="0" xfId="3" applyFont="1" applyBorder="1" applyAlignment="1" applyProtection="1">
      <alignment vertical="center"/>
      <protection hidden="1"/>
    </xf>
    <xf numFmtId="0" fontId="21" fillId="0" borderId="22" xfId="3" applyFont="1" applyBorder="1" applyAlignment="1" applyProtection="1">
      <alignment horizontal="center" vertical="top"/>
      <protection hidden="1"/>
    </xf>
    <xf numFmtId="0" fontId="21" fillId="0" borderId="22" xfId="3" applyFont="1" applyBorder="1" applyAlignment="1">
      <alignment horizontal="center"/>
    </xf>
    <xf numFmtId="0" fontId="21" fillId="0" borderId="22" xfId="3" applyFont="1" applyBorder="1" applyAlignment="1"/>
    <xf numFmtId="0" fontId="32" fillId="0" borderId="0" xfId="2" applyFont="1" applyBorder="1" applyAlignment="1" applyProtection="1">
      <alignment horizontal="left" vertical="center"/>
      <protection hidden="1"/>
    </xf>
    <xf numFmtId="0" fontId="5" fillId="0" borderId="5" xfId="0" applyFont="1" applyFill="1" applyBorder="1" applyAlignment="1">
      <alignment horizontal="left" vertical="center" wrapText="1"/>
    </xf>
    <xf numFmtId="0" fontId="5" fillId="0" borderId="23" xfId="0" applyFont="1" applyFill="1" applyBorder="1" applyAlignment="1">
      <alignment horizontal="left" vertical="center" wrapText="1"/>
    </xf>
    <xf numFmtId="0" fontId="5" fillId="0" borderId="24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 applyProtection="1">
      <alignment horizontal="center" vertical="center" wrapText="1"/>
      <protection hidden="1"/>
    </xf>
    <xf numFmtId="0" fontId="9" fillId="0" borderId="0" xfId="0" applyFont="1" applyFill="1" applyBorder="1" applyAlignment="1" applyProtection="1">
      <alignment horizontal="center" vertical="top" wrapText="1"/>
      <protection hidden="1"/>
    </xf>
    <xf numFmtId="0" fontId="4" fillId="0" borderId="5" xfId="0" applyFont="1" applyFill="1" applyBorder="1" applyAlignment="1">
      <alignment horizontal="left" vertical="center" wrapText="1"/>
    </xf>
    <xf numFmtId="0" fontId="4" fillId="0" borderId="23" xfId="0" applyFont="1" applyFill="1" applyBorder="1" applyAlignment="1">
      <alignment horizontal="left" vertical="center" wrapText="1"/>
    </xf>
    <xf numFmtId="0" fontId="4" fillId="0" borderId="24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left" vertical="center" wrapText="1" indent="1"/>
    </xf>
    <xf numFmtId="0" fontId="5" fillId="0" borderId="23" xfId="0" applyFont="1" applyFill="1" applyBorder="1" applyAlignment="1">
      <alignment horizontal="left" vertical="center" wrapText="1" indent="1"/>
    </xf>
    <xf numFmtId="0" fontId="5" fillId="0" borderId="24" xfId="0" applyFont="1" applyFill="1" applyBorder="1" applyAlignment="1">
      <alignment horizontal="left" vertical="center" wrapText="1" indent="1"/>
    </xf>
    <xf numFmtId="0" fontId="10" fillId="0" borderId="0" xfId="0" applyFont="1" applyFill="1" applyBorder="1" applyAlignment="1">
      <alignment vertical="center" wrapText="1"/>
    </xf>
    <xf numFmtId="0" fontId="10" fillId="0" borderId="0" xfId="0" applyFont="1" applyAlignment="1">
      <alignment vertical="center"/>
    </xf>
    <xf numFmtId="0" fontId="4" fillId="0" borderId="28" xfId="0" applyFont="1" applyFill="1" applyBorder="1" applyAlignment="1">
      <alignment horizontal="left" vertical="center" wrapText="1"/>
    </xf>
    <xf numFmtId="0" fontId="4" fillId="0" borderId="29" xfId="0" applyFont="1" applyFill="1" applyBorder="1" applyAlignment="1">
      <alignment horizontal="left" vertical="center" wrapText="1"/>
    </xf>
    <xf numFmtId="0" fontId="4" fillId="0" borderId="30" xfId="0" applyFont="1" applyFill="1" applyBorder="1" applyAlignment="1">
      <alignment horizontal="left" vertical="center" wrapText="1"/>
    </xf>
    <xf numFmtId="0" fontId="4" fillId="4" borderId="25" xfId="0" applyFont="1" applyFill="1" applyBorder="1" applyAlignment="1">
      <alignment horizontal="left" vertical="center" wrapText="1"/>
    </xf>
    <xf numFmtId="0" fontId="4" fillId="4" borderId="26" xfId="0" applyFont="1" applyFill="1" applyBorder="1" applyAlignment="1">
      <alignment horizontal="left" vertical="center" wrapText="1"/>
    </xf>
    <xf numFmtId="0" fontId="13" fillId="4" borderId="26" xfId="0" applyFont="1" applyFill="1" applyBorder="1" applyAlignment="1">
      <alignment horizontal="left" vertical="center" wrapText="1"/>
    </xf>
    <xf numFmtId="0" fontId="13" fillId="4" borderId="27" xfId="0" applyFont="1" applyFill="1" applyBorder="1" applyAlignment="1">
      <alignment horizontal="left" vertical="center" wrapText="1"/>
    </xf>
    <xf numFmtId="0" fontId="4" fillId="0" borderId="25" xfId="0" applyFont="1" applyFill="1" applyBorder="1" applyAlignment="1">
      <alignment horizontal="left" vertical="center" wrapText="1"/>
    </xf>
    <xf numFmtId="0" fontId="4" fillId="0" borderId="26" xfId="0" applyFont="1" applyFill="1" applyBorder="1" applyAlignment="1">
      <alignment horizontal="left" vertical="center" wrapText="1"/>
    </xf>
    <xf numFmtId="0" fontId="13" fillId="0" borderId="26" xfId="0" applyFont="1" applyBorder="1" applyAlignment="1">
      <alignment vertical="center"/>
    </xf>
    <xf numFmtId="0" fontId="13" fillId="0" borderId="27" xfId="0" applyFont="1" applyBorder="1" applyAlignment="1">
      <alignment vertical="center"/>
    </xf>
    <xf numFmtId="0" fontId="5" fillId="0" borderId="9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19" xfId="0" applyFont="1" applyFill="1" applyBorder="1" applyAlignment="1">
      <alignment horizontal="left" vertical="center" wrapText="1"/>
    </xf>
    <xf numFmtId="0" fontId="5" fillId="0" borderId="25" xfId="0" applyFont="1" applyFill="1" applyBorder="1" applyAlignment="1">
      <alignment horizontal="left" vertical="center" wrapText="1"/>
    </xf>
    <xf numFmtId="0" fontId="5" fillId="0" borderId="26" xfId="0" applyFont="1" applyFill="1" applyBorder="1" applyAlignment="1">
      <alignment horizontal="left" vertical="center" wrapText="1"/>
    </xf>
    <xf numFmtId="0" fontId="5" fillId="0" borderId="27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4" fillId="0" borderId="31" xfId="0" applyFont="1" applyFill="1" applyBorder="1" applyAlignment="1">
      <alignment horizontal="left" vertical="center" wrapText="1"/>
    </xf>
    <xf numFmtId="0" fontId="4" fillId="0" borderId="32" xfId="0" applyFont="1" applyFill="1" applyBorder="1" applyAlignment="1">
      <alignment horizontal="left" vertical="center" wrapText="1"/>
    </xf>
    <xf numFmtId="0" fontId="13" fillId="4" borderId="26" xfId="0" applyFont="1" applyFill="1" applyBorder="1" applyAlignment="1">
      <alignment vertical="center"/>
    </xf>
    <xf numFmtId="0" fontId="13" fillId="4" borderId="27" xfId="0" applyFont="1" applyFill="1" applyBorder="1" applyAlignment="1">
      <alignment vertical="center"/>
    </xf>
    <xf numFmtId="0" fontId="4" fillId="0" borderId="33" xfId="0" applyFont="1" applyFill="1" applyBorder="1" applyAlignment="1">
      <alignment horizontal="left" vertical="center" wrapText="1"/>
    </xf>
    <xf numFmtId="0" fontId="4" fillId="0" borderId="34" xfId="0" applyFont="1" applyFill="1" applyBorder="1" applyAlignment="1">
      <alignment horizontal="left" vertical="center" wrapText="1"/>
    </xf>
    <xf numFmtId="0" fontId="4" fillId="0" borderId="35" xfId="0" applyFont="1" applyFill="1" applyBorder="1" applyAlignment="1">
      <alignment horizontal="left" vertical="center" wrapText="1"/>
    </xf>
    <xf numFmtId="0" fontId="9" fillId="0" borderId="13" xfId="0" applyFont="1" applyFill="1" applyBorder="1" applyAlignment="1" applyProtection="1">
      <alignment horizontal="center" vertical="top" wrapText="1"/>
      <protection hidden="1"/>
    </xf>
    <xf numFmtId="0" fontId="9" fillId="2" borderId="25" xfId="0" applyFont="1" applyFill="1" applyBorder="1" applyAlignment="1" applyProtection="1">
      <alignment vertical="center" wrapText="1"/>
      <protection hidden="1"/>
    </xf>
    <xf numFmtId="0" fontId="9" fillId="2" borderId="26" xfId="0" applyFont="1" applyFill="1" applyBorder="1" applyAlignment="1" applyProtection="1">
      <alignment vertical="center" wrapText="1"/>
      <protection hidden="1"/>
    </xf>
    <xf numFmtId="0" fontId="9" fillId="2" borderId="27" xfId="0" applyFont="1" applyFill="1" applyBorder="1" applyAlignment="1" applyProtection="1">
      <alignment vertical="center" wrapText="1"/>
      <protection hidden="1"/>
    </xf>
    <xf numFmtId="0" fontId="4" fillId="4" borderId="18" xfId="0" applyFont="1" applyFill="1" applyBorder="1" applyAlignment="1" applyProtection="1">
      <alignment horizontal="center" vertical="center" wrapText="1"/>
      <protection hidden="1"/>
    </xf>
    <xf numFmtId="0" fontId="4" fillId="4" borderId="36" xfId="0" applyFont="1" applyFill="1" applyBorder="1" applyAlignment="1" applyProtection="1">
      <alignment horizontal="center" vertical="center" wrapText="1"/>
      <protection hidden="1"/>
    </xf>
    <xf numFmtId="0" fontId="4" fillId="4" borderId="37" xfId="0" applyFont="1" applyFill="1" applyBorder="1" applyAlignment="1" applyProtection="1">
      <alignment horizontal="center" vertical="center" wrapText="1"/>
      <protection hidden="1"/>
    </xf>
    <xf numFmtId="0" fontId="8" fillId="4" borderId="17" xfId="0" applyFont="1" applyFill="1" applyBorder="1" applyAlignment="1" applyProtection="1">
      <alignment horizontal="center" vertical="center" wrapText="1"/>
      <protection hidden="1"/>
    </xf>
    <xf numFmtId="0" fontId="4" fillId="4" borderId="20" xfId="0" applyFont="1" applyFill="1" applyBorder="1" applyAlignment="1">
      <alignment horizontal="left" vertical="center" wrapText="1"/>
    </xf>
    <xf numFmtId="0" fontId="13" fillId="4" borderId="13" xfId="0" applyFont="1" applyFill="1" applyBorder="1" applyAlignment="1">
      <alignment horizontal="left" vertical="center" wrapText="1"/>
    </xf>
    <xf numFmtId="0" fontId="13" fillId="4" borderId="21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top" wrapText="1"/>
    </xf>
    <xf numFmtId="0" fontId="5" fillId="0" borderId="6" xfId="0" applyFont="1" applyFill="1" applyBorder="1" applyAlignment="1">
      <alignment horizontal="left" vertical="center" wrapText="1"/>
    </xf>
    <xf numFmtId="0" fontId="5" fillId="0" borderId="31" xfId="0" applyFont="1" applyFill="1" applyBorder="1" applyAlignment="1">
      <alignment horizontal="left" vertical="center" wrapText="1"/>
    </xf>
    <xf numFmtId="0" fontId="4" fillId="5" borderId="25" xfId="0" applyFont="1" applyFill="1" applyBorder="1" applyAlignment="1">
      <alignment horizontal="left" vertical="center" wrapText="1"/>
    </xf>
    <xf numFmtId="0" fontId="4" fillId="5" borderId="26" xfId="0" applyFont="1" applyFill="1" applyBorder="1" applyAlignment="1">
      <alignment horizontal="left" vertical="center" wrapText="1"/>
    </xf>
    <xf numFmtId="0" fontId="13" fillId="5" borderId="26" xfId="0" applyFont="1" applyFill="1" applyBorder="1" applyAlignment="1">
      <alignment vertical="center" wrapText="1"/>
    </xf>
    <xf numFmtId="0" fontId="13" fillId="5" borderId="27" xfId="0" applyFont="1" applyFill="1" applyBorder="1" applyAlignment="1">
      <alignment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8" fillId="4" borderId="17" xfId="0" applyFont="1" applyFill="1" applyBorder="1" applyAlignment="1">
      <alignment horizontal="center" vertical="center" wrapText="1"/>
    </xf>
    <xf numFmtId="0" fontId="15" fillId="0" borderId="0" xfId="5" applyFont="1" applyFill="1" applyBorder="1" applyAlignment="1" applyProtection="1">
      <alignment horizontal="center" vertical="center"/>
      <protection hidden="1"/>
    </xf>
    <xf numFmtId="14" fontId="9" fillId="0" borderId="0" xfId="5" applyNumberFormat="1" applyFont="1" applyFill="1" applyBorder="1" applyAlignment="1" applyProtection="1">
      <alignment horizontal="center" vertical="center"/>
      <protection locked="0" hidden="1"/>
    </xf>
    <xf numFmtId="0" fontId="1" fillId="0" borderId="0" xfId="5" applyFont="1" applyFill="1" applyBorder="1" applyAlignment="1">
      <alignment vertical="center"/>
    </xf>
    <xf numFmtId="0" fontId="16" fillId="4" borderId="16" xfId="0" applyFont="1" applyFill="1" applyBorder="1" applyAlignment="1">
      <alignment horizontal="center" vertical="center" wrapText="1"/>
    </xf>
    <xf numFmtId="49" fontId="17" fillId="4" borderId="17" xfId="0" applyNumberFormat="1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left" vertical="center" wrapText="1"/>
    </xf>
    <xf numFmtId="0" fontId="7" fillId="0" borderId="23" xfId="0" applyFont="1" applyFill="1" applyBorder="1" applyAlignment="1">
      <alignment horizontal="left" vertical="center" wrapText="1"/>
    </xf>
    <xf numFmtId="0" fontId="16" fillId="0" borderId="5" xfId="0" applyFont="1" applyFill="1" applyBorder="1" applyAlignment="1">
      <alignment horizontal="left" vertical="center" wrapText="1"/>
    </xf>
    <xf numFmtId="0" fontId="16" fillId="0" borderId="23" xfId="0" applyFont="1" applyFill="1" applyBorder="1" applyAlignment="1">
      <alignment horizontal="left" vertical="center" wrapText="1"/>
    </xf>
    <xf numFmtId="0" fontId="3" fillId="0" borderId="11" xfId="0" applyFont="1" applyFill="1" applyBorder="1" applyAlignment="1">
      <alignment horizontal="left" vertical="center" wrapText="1"/>
    </xf>
    <xf numFmtId="0" fontId="3" fillId="0" borderId="11" xfId="0" applyFont="1" applyBorder="1" applyAlignment="1">
      <alignment vertical="center" wrapText="1"/>
    </xf>
    <xf numFmtId="0" fontId="14" fillId="0" borderId="0" xfId="5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6" fillId="0" borderId="25" xfId="0" applyFont="1" applyFill="1" applyBorder="1" applyAlignment="1">
      <alignment horizontal="left" vertical="center" wrapText="1"/>
    </xf>
    <xf numFmtId="0" fontId="16" fillId="0" borderId="26" xfId="0" applyFont="1" applyFill="1" applyBorder="1" applyAlignment="1">
      <alignment horizontal="left" vertical="center" wrapText="1"/>
    </xf>
    <xf numFmtId="0" fontId="1" fillId="0" borderId="26" xfId="0" applyFont="1" applyFill="1" applyBorder="1" applyAlignment="1">
      <alignment vertical="center" wrapText="1"/>
    </xf>
    <xf numFmtId="0" fontId="1" fillId="0" borderId="27" xfId="0" applyFont="1" applyFill="1" applyBorder="1" applyAlignment="1">
      <alignment vertical="center" wrapText="1"/>
    </xf>
    <xf numFmtId="0" fontId="7" fillId="0" borderId="33" xfId="0" applyFont="1" applyFill="1" applyBorder="1" applyAlignment="1">
      <alignment horizontal="left" vertical="center" wrapText="1"/>
    </xf>
    <xf numFmtId="0" fontId="7" fillId="0" borderId="34" xfId="0" applyFont="1" applyFill="1" applyBorder="1" applyAlignment="1">
      <alignment horizontal="left" vertical="center" wrapText="1"/>
    </xf>
    <xf numFmtId="0" fontId="7" fillId="0" borderId="6" xfId="0" applyFont="1" applyFill="1" applyBorder="1" applyAlignment="1">
      <alignment horizontal="left" vertical="center" wrapText="1"/>
    </xf>
    <xf numFmtId="0" fontId="7" fillId="0" borderId="31" xfId="0" applyFont="1" applyFill="1" applyBorder="1" applyAlignment="1">
      <alignment horizontal="left" vertical="center" wrapText="1"/>
    </xf>
    <xf numFmtId="0" fontId="34" fillId="0" borderId="0" xfId="0" applyFont="1" applyFill="1" applyBorder="1" applyAlignment="1" applyProtection="1">
      <alignment horizontal="center" vertical="center" wrapText="1"/>
      <protection hidden="1"/>
    </xf>
    <xf numFmtId="0" fontId="35" fillId="0" borderId="0" xfId="0" applyFont="1"/>
    <xf numFmtId="0" fontId="36" fillId="0" borderId="0" xfId="0" applyFont="1" applyFill="1" applyBorder="1" applyAlignment="1" applyProtection="1">
      <alignment horizontal="center" vertical="top" wrapText="1"/>
      <protection hidden="1"/>
    </xf>
    <xf numFmtId="0" fontId="36" fillId="0" borderId="0" xfId="0" applyFont="1" applyFill="1" applyBorder="1" applyAlignment="1" applyProtection="1">
      <alignment horizontal="center" vertical="top" wrapText="1"/>
      <protection hidden="1"/>
    </xf>
    <xf numFmtId="0" fontId="37" fillId="0" borderId="0" xfId="0" applyFont="1" applyFill="1" applyBorder="1" applyAlignment="1" applyProtection="1">
      <alignment horizontal="center" vertical="top" wrapText="1"/>
      <protection hidden="1"/>
    </xf>
    <xf numFmtId="0" fontId="36" fillId="0" borderId="0" xfId="0" applyFont="1" applyFill="1" applyBorder="1" applyAlignment="1" applyProtection="1">
      <alignment horizontal="center" vertical="center" wrapText="1"/>
      <protection hidden="1"/>
    </xf>
    <xf numFmtId="0" fontId="36" fillId="3" borderId="25" xfId="0" applyFont="1" applyFill="1" applyBorder="1" applyAlignment="1" applyProtection="1">
      <alignment vertical="center" wrapText="1"/>
      <protection hidden="1"/>
    </xf>
    <xf numFmtId="0" fontId="36" fillId="3" borderId="26" xfId="0" applyFont="1" applyFill="1" applyBorder="1" applyAlignment="1" applyProtection="1">
      <alignment vertical="center" wrapText="1"/>
      <protection hidden="1"/>
    </xf>
    <xf numFmtId="0" fontId="36" fillId="3" borderId="27" xfId="0" applyFont="1" applyFill="1" applyBorder="1" applyAlignment="1" applyProtection="1">
      <alignment vertical="center" wrapText="1"/>
      <protection hidden="1"/>
    </xf>
    <xf numFmtId="0" fontId="38" fillId="4" borderId="15" xfId="0" applyFont="1" applyFill="1" applyBorder="1" applyAlignment="1" applyProtection="1">
      <alignment horizontal="center" vertical="center" wrapText="1"/>
      <protection hidden="1"/>
    </xf>
    <xf numFmtId="0" fontId="38" fillId="4" borderId="15" xfId="0" applyFont="1" applyFill="1" applyBorder="1" applyAlignment="1" applyProtection="1">
      <alignment horizontal="center" vertical="center" wrapText="1"/>
      <protection hidden="1"/>
    </xf>
    <xf numFmtId="0" fontId="39" fillId="4" borderId="15" xfId="0" applyFont="1" applyFill="1" applyBorder="1" applyAlignment="1" applyProtection="1">
      <alignment horizontal="center" vertical="center" wrapText="1"/>
      <protection hidden="1"/>
    </xf>
    <xf numFmtId="0" fontId="39" fillId="4" borderId="8" xfId="0" applyFont="1" applyFill="1" applyBorder="1" applyAlignment="1" applyProtection="1">
      <alignment horizontal="center" vertical="center" wrapText="1"/>
      <protection hidden="1"/>
    </xf>
    <xf numFmtId="0" fontId="39" fillId="4" borderId="8" xfId="0" applyFont="1" applyFill="1" applyBorder="1" applyAlignment="1" applyProtection="1">
      <alignment horizontal="center" vertical="center"/>
      <protection hidden="1"/>
    </xf>
    <xf numFmtId="0" fontId="39" fillId="4" borderId="8" xfId="0" applyFont="1" applyFill="1" applyBorder="1" applyAlignment="1" applyProtection="1">
      <alignment horizontal="center" vertical="center" wrapText="1"/>
      <protection hidden="1"/>
    </xf>
    <xf numFmtId="0" fontId="38" fillId="0" borderId="33" xfId="0" applyFont="1" applyFill="1" applyBorder="1" applyAlignment="1">
      <alignment horizontal="left" vertical="center" wrapText="1"/>
    </xf>
    <xf numFmtId="0" fontId="38" fillId="0" borderId="34" xfId="0" applyFont="1" applyFill="1" applyBorder="1" applyAlignment="1">
      <alignment horizontal="left" vertical="center" wrapText="1"/>
    </xf>
    <xf numFmtId="0" fontId="38" fillId="0" borderId="35" xfId="0" applyFont="1" applyFill="1" applyBorder="1" applyAlignment="1">
      <alignment horizontal="left" vertical="center" wrapText="1"/>
    </xf>
    <xf numFmtId="164" fontId="38" fillId="0" borderId="3" xfId="0" applyNumberFormat="1" applyFont="1" applyFill="1" applyBorder="1" applyAlignment="1">
      <alignment horizontal="center" vertical="center"/>
    </xf>
    <xf numFmtId="3" fontId="40" fillId="2" borderId="7" xfId="0" applyNumberFormat="1" applyFont="1" applyFill="1" applyBorder="1" applyAlignment="1" applyProtection="1">
      <alignment vertical="center"/>
      <protection hidden="1"/>
    </xf>
    <xf numFmtId="0" fontId="38" fillId="0" borderId="5" xfId="0" applyFont="1" applyFill="1" applyBorder="1" applyAlignment="1">
      <alignment horizontal="left" vertical="center" wrapText="1"/>
    </xf>
    <xf numFmtId="0" fontId="38" fillId="0" borderId="23" xfId="0" applyFont="1" applyFill="1" applyBorder="1" applyAlignment="1">
      <alignment horizontal="left" vertical="center" wrapText="1"/>
    </xf>
    <xf numFmtId="0" fontId="38" fillId="0" borderId="24" xfId="0" applyFont="1" applyFill="1" applyBorder="1" applyAlignment="1">
      <alignment horizontal="left" vertical="center" wrapText="1"/>
    </xf>
    <xf numFmtId="164" fontId="38" fillId="0" borderId="1" xfId="0" applyNumberFormat="1" applyFont="1" applyFill="1" applyBorder="1" applyAlignment="1">
      <alignment horizontal="center" vertical="center"/>
    </xf>
    <xf numFmtId="3" fontId="40" fillId="0" borderId="1" xfId="0" applyNumberFormat="1" applyFont="1" applyFill="1" applyBorder="1" applyAlignment="1" applyProtection="1">
      <alignment vertical="center"/>
      <protection locked="0"/>
    </xf>
    <xf numFmtId="3" fontId="40" fillId="2" borderId="1" xfId="0" applyNumberFormat="1" applyFont="1" applyFill="1" applyBorder="1" applyAlignment="1" applyProtection="1">
      <alignment vertical="center"/>
      <protection hidden="1"/>
    </xf>
    <xf numFmtId="0" fontId="41" fillId="0" borderId="5" xfId="0" applyFont="1" applyFill="1" applyBorder="1" applyAlignment="1">
      <alignment horizontal="left" vertical="center" wrapText="1"/>
    </xf>
    <xf numFmtId="0" fontId="41" fillId="0" borderId="23" xfId="0" applyFont="1" applyFill="1" applyBorder="1" applyAlignment="1">
      <alignment horizontal="left" vertical="center" wrapText="1"/>
    </xf>
    <xf numFmtId="0" fontId="41" fillId="0" borderId="24" xfId="0" applyFont="1" applyFill="1" applyBorder="1" applyAlignment="1">
      <alignment horizontal="left" vertical="center" wrapText="1"/>
    </xf>
    <xf numFmtId="3" fontId="40" fillId="6" borderId="1" xfId="0" applyNumberFormat="1" applyFont="1" applyFill="1" applyBorder="1" applyAlignment="1" applyProtection="1">
      <alignment vertical="center"/>
      <protection locked="0"/>
    </xf>
    <xf numFmtId="0" fontId="41" fillId="0" borderId="5" xfId="0" applyFont="1" applyFill="1" applyBorder="1" applyAlignment="1">
      <alignment horizontal="left" vertical="center" wrapText="1" indent="1"/>
    </xf>
    <xf numFmtId="0" fontId="41" fillId="0" borderId="23" xfId="0" applyFont="1" applyFill="1" applyBorder="1" applyAlignment="1">
      <alignment horizontal="left" vertical="center" wrapText="1" indent="1"/>
    </xf>
    <xf numFmtId="0" fontId="41" fillId="0" borderId="24" xfId="0" applyFont="1" applyFill="1" applyBorder="1" applyAlignment="1">
      <alignment horizontal="left" vertical="center" wrapText="1" indent="1"/>
    </xf>
    <xf numFmtId="0" fontId="41" fillId="0" borderId="28" xfId="0" applyFont="1" applyFill="1" applyBorder="1" applyAlignment="1">
      <alignment horizontal="left" vertical="center" wrapText="1" indent="1"/>
    </xf>
    <xf numFmtId="0" fontId="41" fillId="0" borderId="29" xfId="0" applyFont="1" applyFill="1" applyBorder="1" applyAlignment="1">
      <alignment horizontal="left" vertical="center" wrapText="1" indent="1"/>
    </xf>
    <xf numFmtId="0" fontId="41" fillId="0" borderId="30" xfId="0" applyFont="1" applyFill="1" applyBorder="1" applyAlignment="1">
      <alignment horizontal="left" vertical="center" wrapText="1" indent="1"/>
    </xf>
    <xf numFmtId="164" fontId="38" fillId="0" borderId="2" xfId="0" applyNumberFormat="1" applyFont="1" applyFill="1" applyBorder="1" applyAlignment="1">
      <alignment horizontal="center" vertical="center"/>
    </xf>
    <xf numFmtId="3" fontId="40" fillId="2" borderId="2" xfId="0" applyNumberFormat="1" applyFont="1" applyFill="1" applyBorder="1" applyAlignment="1" applyProtection="1">
      <alignment vertical="center"/>
      <protection hidden="1"/>
    </xf>
    <xf numFmtId="0" fontId="41" fillId="0" borderId="11" xfId="0" applyFont="1" applyFill="1" applyBorder="1" applyAlignment="1">
      <alignment horizontal="left" vertical="center" wrapText="1" indent="1"/>
    </xf>
    <xf numFmtId="164" fontId="38" fillId="0" borderId="11" xfId="0" applyNumberFormat="1" applyFont="1" applyFill="1" applyBorder="1" applyAlignment="1">
      <alignment horizontal="center" vertical="center"/>
    </xf>
    <xf numFmtId="0" fontId="35" fillId="0" borderId="11" xfId="0" applyFont="1" applyBorder="1"/>
    <xf numFmtId="0" fontId="38" fillId="4" borderId="20" xfId="0" applyFont="1" applyFill="1" applyBorder="1" applyAlignment="1">
      <alignment horizontal="left" vertical="center" wrapText="1"/>
    </xf>
    <xf numFmtId="0" fontId="38" fillId="4" borderId="13" xfId="0" applyFont="1" applyFill="1" applyBorder="1" applyAlignment="1">
      <alignment horizontal="left" vertical="center" wrapText="1"/>
    </xf>
    <xf numFmtId="0" fontId="36" fillId="4" borderId="13" xfId="0" applyFont="1" applyFill="1" applyBorder="1" applyAlignment="1">
      <alignment vertical="center" wrapText="1"/>
    </xf>
    <xf numFmtId="0" fontId="36" fillId="4" borderId="21" xfId="0" applyFont="1" applyFill="1" applyBorder="1" applyAlignment="1">
      <alignment vertical="center" wrapText="1"/>
    </xf>
    <xf numFmtId="0" fontId="37" fillId="0" borderId="34" xfId="0" applyFont="1" applyBorder="1" applyAlignment="1">
      <alignment vertical="center"/>
    </xf>
    <xf numFmtId="0" fontId="37" fillId="0" borderId="35" xfId="0" applyFont="1" applyBorder="1" applyAlignment="1">
      <alignment vertical="center"/>
    </xf>
    <xf numFmtId="0" fontId="38" fillId="0" borderId="5" xfId="0" applyFont="1" applyFill="1" applyBorder="1" applyAlignment="1">
      <alignment horizontal="left" vertical="center" wrapText="1" indent="1"/>
    </xf>
    <xf numFmtId="0" fontId="38" fillId="0" borderId="23" xfId="0" applyFont="1" applyFill="1" applyBorder="1" applyAlignment="1">
      <alignment horizontal="left" vertical="center" wrapText="1" indent="1"/>
    </xf>
    <xf numFmtId="0" fontId="38" fillId="0" borderId="24" xfId="0" applyFont="1" applyFill="1" applyBorder="1" applyAlignment="1">
      <alignment horizontal="left" vertical="center" wrapText="1" indent="1"/>
    </xf>
    <xf numFmtId="3" fontId="40" fillId="0" borderId="4" xfId="0" applyNumberFormat="1" applyFont="1" applyFill="1" applyBorder="1" applyAlignment="1" applyProtection="1">
      <alignment vertical="center"/>
      <protection locked="0"/>
    </xf>
    <xf numFmtId="0" fontId="38" fillId="4" borderId="25" xfId="0" applyFont="1" applyFill="1" applyBorder="1" applyAlignment="1">
      <alignment horizontal="left" vertical="center" wrapText="1"/>
    </xf>
    <xf numFmtId="0" fontId="38" fillId="4" borderId="26" xfId="0" applyFont="1" applyFill="1" applyBorder="1" applyAlignment="1">
      <alignment horizontal="left" vertical="center" wrapText="1"/>
    </xf>
    <xf numFmtId="0" fontId="36" fillId="4" borderId="26" xfId="0" applyFont="1" applyFill="1" applyBorder="1" applyAlignment="1">
      <alignment vertical="center" wrapText="1"/>
    </xf>
    <xf numFmtId="0" fontId="36" fillId="4" borderId="27" xfId="0" applyFont="1" applyFill="1" applyBorder="1" applyAlignment="1">
      <alignment vertical="center" wrapText="1"/>
    </xf>
    <xf numFmtId="164" fontId="38" fillId="0" borderId="7" xfId="0" applyNumberFormat="1" applyFont="1" applyFill="1" applyBorder="1" applyAlignment="1">
      <alignment horizontal="center" vertical="center"/>
    </xf>
    <xf numFmtId="3" fontId="40" fillId="0" borderId="7" xfId="0" applyNumberFormat="1" applyFont="1" applyFill="1" applyBorder="1" applyAlignment="1" applyProtection="1">
      <alignment vertical="center"/>
      <protection locked="0"/>
    </xf>
    <xf numFmtId="3" fontId="40" fillId="2" borderId="4" xfId="0" applyNumberFormat="1" applyFont="1" applyFill="1" applyBorder="1" applyAlignment="1" applyProtection="1">
      <alignment vertical="center"/>
      <protection hidden="1"/>
    </xf>
    <xf numFmtId="0" fontId="38" fillId="0" borderId="6" xfId="0" applyFont="1" applyFill="1" applyBorder="1" applyAlignment="1">
      <alignment horizontal="left" vertical="center" wrapText="1" indent="1"/>
    </xf>
    <xf numFmtId="0" fontId="38" fillId="0" borderId="31" xfId="0" applyFont="1" applyFill="1" applyBorder="1" applyAlignment="1">
      <alignment horizontal="left" vertical="center" wrapText="1" indent="1"/>
    </xf>
    <xf numFmtId="0" fontId="38" fillId="0" borderId="32" xfId="0" applyFont="1" applyFill="1" applyBorder="1" applyAlignment="1">
      <alignment horizontal="left" vertical="center" wrapText="1" indent="1"/>
    </xf>
    <xf numFmtId="164" fontId="38" fillId="0" borderId="4" xfId="0" applyNumberFormat="1" applyFont="1" applyFill="1" applyBorder="1" applyAlignment="1">
      <alignment horizontal="center" vertical="center"/>
    </xf>
  </cellXfs>
  <cellStyles count="6">
    <cellStyle name="Hiperveza" xfId="1" builtinId="8"/>
    <cellStyle name="Normal_TFI-KI" xfId="2"/>
    <cellStyle name="Normal_TFI-POD" xfId="3"/>
    <cellStyle name="Normalno" xfId="0" builtinId="0"/>
    <cellStyle name="Obično_Knjiga2" xfId="4"/>
    <cellStyle name="Style 1" xfId="5"/>
  </cellStyles>
  <dxfs count="3">
    <dxf>
      <font>
        <condense val="0"/>
        <extend val="0"/>
        <color indexed="9"/>
      </font>
      <fill>
        <patternFill patternType="solid">
          <bgColor indexed="10"/>
        </patternFill>
      </fill>
    </dxf>
    <dxf>
      <font>
        <condense val="0"/>
        <extend val="0"/>
        <color indexed="9"/>
      </font>
      <fill>
        <patternFill patternType="solid">
          <bgColor indexed="10"/>
        </patternFill>
      </fill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fin@lukarijeka.hr" TargetMode="External"/><Relationship Id="rId2" Type="http://schemas.openxmlformats.org/officeDocument/2006/relationships/hyperlink" Target="http://www.lukarijeka.hr/" TargetMode="External"/><Relationship Id="rId1" Type="http://schemas.openxmlformats.org/officeDocument/2006/relationships/hyperlink" Target="mailto:uprava@lukarijeka.hr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L66"/>
  <sheetViews>
    <sheetView tabSelected="1" zoomScaleNormal="100" zoomScaleSheetLayoutView="110" workbookViewId="0">
      <selection activeCell="L28" sqref="L28"/>
    </sheetView>
  </sheetViews>
  <sheetFormatPr defaultRowHeight="12.75" x14ac:dyDescent="0.2"/>
  <cols>
    <col min="1" max="1" width="11.85546875" style="55" customWidth="1"/>
    <col min="2" max="2" width="13" style="55" customWidth="1"/>
    <col min="3" max="4" width="9.140625" style="55"/>
    <col min="5" max="5" width="9.7109375" style="55" customWidth="1"/>
    <col min="6" max="6" width="9.140625" style="55"/>
    <col min="7" max="7" width="18.7109375" style="55" customWidth="1"/>
    <col min="8" max="8" width="19.28515625" style="55" customWidth="1"/>
    <col min="9" max="9" width="14.42578125" style="55" customWidth="1"/>
    <col min="10" max="16384" width="9.140625" style="55"/>
  </cols>
  <sheetData>
    <row r="1" spans="1:12" ht="15.75" x14ac:dyDescent="0.25">
      <c r="A1" s="152" t="s">
        <v>229</v>
      </c>
      <c r="B1" s="152"/>
      <c r="C1" s="152"/>
      <c r="D1" s="54"/>
      <c r="E1" s="54"/>
      <c r="F1" s="54"/>
      <c r="G1" s="54"/>
      <c r="H1" s="54"/>
      <c r="I1" s="54"/>
      <c r="J1" s="54"/>
      <c r="K1" s="54"/>
      <c r="L1" s="54"/>
    </row>
    <row r="2" spans="1:12" x14ac:dyDescent="0.2">
      <c r="A2" s="113" t="s">
        <v>230</v>
      </c>
      <c r="B2" s="113"/>
      <c r="C2" s="113"/>
      <c r="D2" s="114"/>
      <c r="E2" s="56" t="s">
        <v>287</v>
      </c>
      <c r="F2" s="57"/>
      <c r="G2" s="58" t="s">
        <v>188</v>
      </c>
      <c r="H2" s="56" t="s">
        <v>296</v>
      </c>
      <c r="I2" s="59"/>
      <c r="J2" s="54"/>
      <c r="K2" s="54"/>
      <c r="L2" s="54"/>
    </row>
    <row r="3" spans="1:12" x14ac:dyDescent="0.2">
      <c r="A3" s="60"/>
      <c r="B3" s="60"/>
      <c r="C3" s="60"/>
      <c r="D3" s="61"/>
      <c r="E3" s="61"/>
      <c r="F3" s="61"/>
      <c r="G3" s="61"/>
      <c r="H3" s="61"/>
      <c r="I3" s="59"/>
      <c r="J3" s="54"/>
      <c r="K3" s="54"/>
      <c r="L3" s="54"/>
    </row>
    <row r="4" spans="1:12" x14ac:dyDescent="0.2">
      <c r="A4" s="62"/>
      <c r="B4" s="62"/>
      <c r="C4" s="62"/>
      <c r="D4" s="62"/>
      <c r="E4" s="63"/>
      <c r="F4" s="63"/>
      <c r="G4" s="62"/>
      <c r="H4" s="62"/>
      <c r="I4" s="64"/>
      <c r="J4" s="54"/>
      <c r="K4" s="54"/>
      <c r="L4" s="54"/>
    </row>
    <row r="5" spans="1:12" ht="18" x14ac:dyDescent="0.2">
      <c r="A5" s="115" t="s">
        <v>261</v>
      </c>
      <c r="B5" s="115"/>
      <c r="C5" s="115"/>
      <c r="D5" s="115"/>
      <c r="E5" s="115"/>
      <c r="F5" s="115"/>
      <c r="G5" s="115"/>
      <c r="H5" s="115"/>
      <c r="I5" s="115"/>
      <c r="J5" s="54"/>
      <c r="K5" s="54"/>
      <c r="L5" s="54"/>
    </row>
    <row r="6" spans="1:12" ht="15" x14ac:dyDescent="0.2">
      <c r="A6" s="65"/>
      <c r="B6" s="65"/>
      <c r="C6" s="65"/>
      <c r="D6" s="65"/>
      <c r="E6" s="65"/>
      <c r="F6" s="65"/>
      <c r="G6" s="65"/>
      <c r="H6" s="65"/>
      <c r="I6" s="65"/>
      <c r="J6" s="54"/>
      <c r="K6" s="54"/>
      <c r="L6" s="54"/>
    </row>
    <row r="7" spans="1:12" x14ac:dyDescent="0.2">
      <c r="A7" s="66"/>
      <c r="B7" s="66"/>
      <c r="C7" s="66"/>
      <c r="D7" s="67"/>
      <c r="E7" s="68"/>
      <c r="F7" s="69"/>
      <c r="G7" s="70"/>
      <c r="H7" s="71"/>
      <c r="I7" s="72"/>
      <c r="J7" s="54"/>
      <c r="K7" s="54"/>
      <c r="L7" s="54"/>
    </row>
    <row r="8" spans="1:12" x14ac:dyDescent="0.2">
      <c r="A8" s="116" t="s">
        <v>207</v>
      </c>
      <c r="B8" s="117"/>
      <c r="C8" s="118" t="s">
        <v>231</v>
      </c>
      <c r="D8" s="119"/>
      <c r="E8" s="120"/>
      <c r="F8" s="120"/>
      <c r="G8" s="120"/>
      <c r="H8" s="120"/>
      <c r="I8" s="73"/>
      <c r="J8" s="54"/>
      <c r="K8" s="54"/>
      <c r="L8" s="54"/>
    </row>
    <row r="9" spans="1:12" x14ac:dyDescent="0.2">
      <c r="A9" s="74"/>
      <c r="B9" s="74"/>
      <c r="C9" s="66"/>
      <c r="D9" s="66"/>
      <c r="E9" s="120"/>
      <c r="F9" s="120"/>
      <c r="G9" s="120"/>
      <c r="H9" s="120"/>
      <c r="I9" s="73"/>
      <c r="J9" s="54"/>
      <c r="K9" s="54"/>
      <c r="L9" s="54"/>
    </row>
    <row r="10" spans="1:12" ht="26.25" customHeight="1" x14ac:dyDescent="0.2">
      <c r="A10" s="121" t="s">
        <v>208</v>
      </c>
      <c r="B10" s="122"/>
      <c r="C10" s="118" t="s">
        <v>232</v>
      </c>
      <c r="D10" s="119"/>
      <c r="E10" s="120"/>
      <c r="F10" s="120"/>
      <c r="G10" s="120"/>
      <c r="H10" s="120"/>
      <c r="I10" s="67"/>
      <c r="J10" s="54"/>
      <c r="K10" s="54"/>
      <c r="L10" s="54"/>
    </row>
    <row r="11" spans="1:12" ht="12.75" customHeight="1" x14ac:dyDescent="0.2">
      <c r="A11" s="75"/>
      <c r="B11" s="75"/>
      <c r="C11" s="76"/>
      <c r="D11" s="66"/>
      <c r="E11" s="66"/>
      <c r="F11" s="66"/>
      <c r="G11" s="66"/>
      <c r="H11" s="66"/>
      <c r="I11" s="66"/>
      <c r="J11" s="54"/>
      <c r="K11" s="54"/>
      <c r="L11" s="54"/>
    </row>
    <row r="12" spans="1:12" x14ac:dyDescent="0.2">
      <c r="A12" s="126" t="s">
        <v>209</v>
      </c>
      <c r="B12" s="127"/>
      <c r="C12" s="118" t="s">
        <v>233</v>
      </c>
      <c r="D12" s="119"/>
      <c r="E12" s="66"/>
      <c r="F12" s="66"/>
      <c r="G12" s="66"/>
      <c r="H12" s="66"/>
      <c r="I12" s="66"/>
      <c r="J12" s="54"/>
      <c r="K12" s="54"/>
      <c r="L12" s="54"/>
    </row>
    <row r="13" spans="1:12" x14ac:dyDescent="0.2">
      <c r="A13" s="128"/>
      <c r="B13" s="128"/>
      <c r="C13" s="66"/>
      <c r="D13" s="66"/>
      <c r="E13" s="66"/>
      <c r="F13" s="66"/>
      <c r="G13" s="66"/>
      <c r="H13" s="66"/>
      <c r="I13" s="66"/>
      <c r="J13" s="54"/>
      <c r="K13" s="54"/>
      <c r="L13" s="54"/>
    </row>
    <row r="14" spans="1:12" x14ac:dyDescent="0.2">
      <c r="A14" s="116" t="s">
        <v>234</v>
      </c>
      <c r="B14" s="117"/>
      <c r="C14" s="123" t="s">
        <v>281</v>
      </c>
      <c r="D14" s="129"/>
      <c r="E14" s="129"/>
      <c r="F14" s="129"/>
      <c r="G14" s="129"/>
      <c r="H14" s="129"/>
      <c r="I14" s="130"/>
      <c r="J14" s="54"/>
      <c r="K14" s="54"/>
      <c r="L14" s="54"/>
    </row>
    <row r="15" spans="1:12" x14ac:dyDescent="0.2">
      <c r="A15" s="74"/>
      <c r="B15" s="74"/>
      <c r="C15" s="77"/>
      <c r="D15" s="66"/>
      <c r="E15" s="66"/>
      <c r="F15" s="66"/>
      <c r="G15" s="66"/>
      <c r="H15" s="66"/>
      <c r="I15" s="66"/>
      <c r="J15" s="54"/>
      <c r="K15" s="54"/>
      <c r="L15" s="54"/>
    </row>
    <row r="16" spans="1:12" x14ac:dyDescent="0.2">
      <c r="A16" s="116" t="s">
        <v>210</v>
      </c>
      <c r="B16" s="117"/>
      <c r="C16" s="131">
        <v>51000</v>
      </c>
      <c r="D16" s="132"/>
      <c r="E16" s="66"/>
      <c r="F16" s="123" t="s">
        <v>235</v>
      </c>
      <c r="G16" s="129"/>
      <c r="H16" s="129"/>
      <c r="I16" s="130"/>
      <c r="J16" s="54"/>
      <c r="K16" s="54"/>
      <c r="L16" s="54"/>
    </row>
    <row r="17" spans="1:12" x14ac:dyDescent="0.2">
      <c r="A17" s="74"/>
      <c r="B17" s="74"/>
      <c r="C17" s="66"/>
      <c r="D17" s="66"/>
      <c r="E17" s="66"/>
      <c r="F17" s="66"/>
      <c r="G17" s="66"/>
      <c r="H17" s="66"/>
      <c r="I17" s="66"/>
      <c r="J17" s="54"/>
      <c r="K17" s="54"/>
      <c r="L17" s="54"/>
    </row>
    <row r="18" spans="1:12" x14ac:dyDescent="0.2">
      <c r="A18" s="116" t="s">
        <v>211</v>
      </c>
      <c r="B18" s="117"/>
      <c r="C18" s="123" t="s">
        <v>236</v>
      </c>
      <c r="D18" s="129"/>
      <c r="E18" s="129"/>
      <c r="F18" s="129"/>
      <c r="G18" s="129"/>
      <c r="H18" s="129"/>
      <c r="I18" s="130"/>
      <c r="J18" s="54"/>
      <c r="K18" s="54"/>
      <c r="L18" s="54"/>
    </row>
    <row r="19" spans="1:12" x14ac:dyDescent="0.2">
      <c r="A19" s="74"/>
      <c r="B19" s="74"/>
      <c r="C19" s="66"/>
      <c r="D19" s="66"/>
      <c r="E19" s="66"/>
      <c r="F19" s="66"/>
      <c r="G19" s="66"/>
      <c r="H19" s="66"/>
      <c r="I19" s="66"/>
      <c r="J19" s="54"/>
      <c r="K19" s="54"/>
      <c r="L19" s="54"/>
    </row>
    <row r="20" spans="1:12" x14ac:dyDescent="0.2">
      <c r="A20" s="116" t="s">
        <v>212</v>
      </c>
      <c r="B20" s="117"/>
      <c r="C20" s="135" t="s">
        <v>237</v>
      </c>
      <c r="D20" s="136"/>
      <c r="E20" s="136"/>
      <c r="F20" s="136"/>
      <c r="G20" s="136"/>
      <c r="H20" s="136"/>
      <c r="I20" s="137"/>
      <c r="J20" s="54"/>
      <c r="K20" s="54"/>
      <c r="L20" s="54"/>
    </row>
    <row r="21" spans="1:12" x14ac:dyDescent="0.2">
      <c r="A21" s="74"/>
      <c r="B21" s="74"/>
      <c r="C21" s="77"/>
      <c r="D21" s="66"/>
      <c r="E21" s="66"/>
      <c r="F21" s="66"/>
      <c r="G21" s="66"/>
      <c r="H21" s="66"/>
      <c r="I21" s="66"/>
      <c r="J21" s="54"/>
      <c r="K21" s="54"/>
      <c r="L21" s="54"/>
    </row>
    <row r="22" spans="1:12" x14ac:dyDescent="0.2">
      <c r="A22" s="116" t="s">
        <v>1</v>
      </c>
      <c r="B22" s="117"/>
      <c r="C22" s="135" t="s">
        <v>238</v>
      </c>
      <c r="D22" s="136"/>
      <c r="E22" s="136"/>
      <c r="F22" s="136"/>
      <c r="G22" s="136"/>
      <c r="H22" s="136"/>
      <c r="I22" s="137"/>
      <c r="J22" s="54"/>
      <c r="K22" s="54"/>
      <c r="L22" s="54"/>
    </row>
    <row r="23" spans="1:12" x14ac:dyDescent="0.2">
      <c r="A23" s="74"/>
      <c r="B23" s="74"/>
      <c r="C23" s="77"/>
      <c r="D23" s="66"/>
      <c r="E23" s="66"/>
      <c r="F23" s="66"/>
      <c r="G23" s="66"/>
      <c r="H23" s="66"/>
      <c r="I23" s="66"/>
      <c r="J23" s="54"/>
      <c r="K23" s="54"/>
      <c r="L23" s="54"/>
    </row>
    <row r="24" spans="1:12" x14ac:dyDescent="0.2">
      <c r="A24" s="116" t="s">
        <v>239</v>
      </c>
      <c r="B24" s="117"/>
      <c r="C24" s="78">
        <v>373</v>
      </c>
      <c r="D24" s="123" t="s">
        <v>235</v>
      </c>
      <c r="E24" s="124"/>
      <c r="F24" s="125"/>
      <c r="G24" s="133"/>
      <c r="H24" s="134"/>
      <c r="I24" s="79"/>
      <c r="J24" s="54"/>
      <c r="K24" s="54"/>
      <c r="L24" s="54"/>
    </row>
    <row r="25" spans="1:12" x14ac:dyDescent="0.2">
      <c r="A25" s="74"/>
      <c r="B25" s="74"/>
      <c r="C25" s="66"/>
      <c r="D25" s="66"/>
      <c r="E25" s="66"/>
      <c r="F25" s="66"/>
      <c r="G25" s="66"/>
      <c r="H25" s="66"/>
      <c r="I25" s="67"/>
      <c r="J25" s="54"/>
      <c r="K25" s="54"/>
      <c r="L25" s="54"/>
    </row>
    <row r="26" spans="1:12" x14ac:dyDescent="0.2">
      <c r="A26" s="116" t="s">
        <v>213</v>
      </c>
      <c r="B26" s="117"/>
      <c r="C26" s="78">
        <v>8</v>
      </c>
      <c r="D26" s="123" t="s">
        <v>240</v>
      </c>
      <c r="E26" s="124"/>
      <c r="F26" s="124"/>
      <c r="G26" s="125"/>
      <c r="H26" s="80" t="s">
        <v>241</v>
      </c>
      <c r="I26" s="81">
        <v>628</v>
      </c>
      <c r="J26" s="54"/>
      <c r="K26" s="54"/>
      <c r="L26" s="54"/>
    </row>
    <row r="27" spans="1:12" x14ac:dyDescent="0.2">
      <c r="A27" s="74"/>
      <c r="B27" s="74"/>
      <c r="C27" s="66"/>
      <c r="D27" s="66"/>
      <c r="E27" s="66"/>
      <c r="F27" s="66"/>
      <c r="G27" s="74"/>
      <c r="H27" s="74" t="s">
        <v>242</v>
      </c>
      <c r="I27" s="77"/>
      <c r="J27" s="54"/>
      <c r="K27" s="54"/>
      <c r="L27" s="54"/>
    </row>
    <row r="28" spans="1:12" x14ac:dyDescent="0.2">
      <c r="A28" s="116" t="s">
        <v>214</v>
      </c>
      <c r="B28" s="117"/>
      <c r="C28" s="82" t="s">
        <v>280</v>
      </c>
      <c r="D28" s="83"/>
      <c r="E28" s="54"/>
      <c r="F28" s="67"/>
      <c r="G28" s="116" t="s">
        <v>243</v>
      </c>
      <c r="H28" s="117"/>
      <c r="I28" s="84" t="s">
        <v>244</v>
      </c>
      <c r="J28" s="54"/>
      <c r="K28" s="54"/>
      <c r="L28" s="54"/>
    </row>
    <row r="29" spans="1:12" x14ac:dyDescent="0.2">
      <c r="A29" s="74"/>
      <c r="B29" s="74"/>
      <c r="C29" s="66"/>
      <c r="D29" s="67"/>
      <c r="E29" s="67"/>
      <c r="F29" s="67"/>
      <c r="G29" s="67"/>
      <c r="H29" s="66"/>
      <c r="I29" s="85"/>
      <c r="J29" s="54"/>
      <c r="K29" s="54"/>
      <c r="L29" s="54"/>
    </row>
    <row r="30" spans="1:12" x14ac:dyDescent="0.2">
      <c r="A30" s="143" t="s">
        <v>215</v>
      </c>
      <c r="B30" s="144"/>
      <c r="C30" s="145"/>
      <c r="D30" s="145"/>
      <c r="E30" s="144" t="s">
        <v>216</v>
      </c>
      <c r="F30" s="146"/>
      <c r="G30" s="146"/>
      <c r="H30" s="145" t="s">
        <v>217</v>
      </c>
      <c r="I30" s="145"/>
      <c r="J30" s="54"/>
      <c r="K30" s="54"/>
      <c r="L30" s="54"/>
    </row>
    <row r="31" spans="1:12" x14ac:dyDescent="0.2">
      <c r="A31" s="54"/>
      <c r="B31" s="54"/>
      <c r="C31" s="54"/>
      <c r="D31" s="72"/>
      <c r="E31" s="66"/>
      <c r="F31" s="66"/>
      <c r="G31" s="66"/>
      <c r="H31" s="86"/>
      <c r="I31" s="85"/>
      <c r="J31" s="54"/>
      <c r="K31" s="54"/>
      <c r="L31" s="54"/>
    </row>
    <row r="32" spans="1:12" x14ac:dyDescent="0.2">
      <c r="A32" s="140" t="s">
        <v>286</v>
      </c>
      <c r="B32" s="141"/>
      <c r="C32" s="141"/>
      <c r="D32" s="142"/>
      <c r="E32" s="140" t="s">
        <v>282</v>
      </c>
      <c r="F32" s="141"/>
      <c r="G32" s="141"/>
      <c r="H32" s="118" t="s">
        <v>283</v>
      </c>
      <c r="I32" s="119"/>
      <c r="J32" s="54"/>
      <c r="K32" s="54"/>
      <c r="L32" s="54"/>
    </row>
    <row r="33" spans="1:12" x14ac:dyDescent="0.2">
      <c r="A33" s="87"/>
      <c r="B33" s="87"/>
      <c r="C33" s="77"/>
      <c r="D33" s="138"/>
      <c r="E33" s="138"/>
      <c r="F33" s="138"/>
      <c r="G33" s="139"/>
      <c r="H33" s="66"/>
      <c r="I33" s="88"/>
      <c r="J33" s="54"/>
      <c r="K33" s="54"/>
      <c r="L33" s="54"/>
    </row>
    <row r="34" spans="1:12" x14ac:dyDescent="0.2">
      <c r="A34" s="140" t="s">
        <v>285</v>
      </c>
      <c r="B34" s="141"/>
      <c r="C34" s="141"/>
      <c r="D34" s="142"/>
      <c r="E34" s="140" t="s">
        <v>235</v>
      </c>
      <c r="F34" s="141"/>
      <c r="G34" s="141"/>
      <c r="H34" s="118" t="s">
        <v>284</v>
      </c>
      <c r="I34" s="119"/>
      <c r="J34" s="54"/>
      <c r="K34" s="54"/>
      <c r="L34" s="54"/>
    </row>
    <row r="35" spans="1:12" x14ac:dyDescent="0.2">
      <c r="A35" s="87"/>
      <c r="B35" s="87"/>
      <c r="C35" s="77"/>
      <c r="D35" s="89"/>
      <c r="E35" s="89"/>
      <c r="F35" s="89"/>
      <c r="G35" s="90"/>
      <c r="H35" s="66"/>
      <c r="I35" s="91"/>
      <c r="J35" s="54"/>
      <c r="K35" s="54"/>
      <c r="L35" s="54"/>
    </row>
    <row r="36" spans="1:12" x14ac:dyDescent="0.2">
      <c r="A36" s="140"/>
      <c r="B36" s="141"/>
      <c r="C36" s="141"/>
      <c r="D36" s="142"/>
      <c r="E36" s="140"/>
      <c r="F36" s="141"/>
      <c r="G36" s="141"/>
      <c r="H36" s="118"/>
      <c r="I36" s="119"/>
      <c r="J36" s="54"/>
      <c r="K36" s="54"/>
      <c r="L36" s="54"/>
    </row>
    <row r="37" spans="1:12" x14ac:dyDescent="0.2">
      <c r="A37" s="87"/>
      <c r="B37" s="87"/>
      <c r="C37" s="77"/>
      <c r="D37" s="89"/>
      <c r="E37" s="89"/>
      <c r="F37" s="89"/>
      <c r="G37" s="90"/>
      <c r="H37" s="66"/>
      <c r="I37" s="91"/>
      <c r="J37" s="54"/>
      <c r="K37" s="54"/>
      <c r="L37" s="54"/>
    </row>
    <row r="38" spans="1:12" x14ac:dyDescent="0.2">
      <c r="A38" s="140"/>
      <c r="B38" s="141"/>
      <c r="C38" s="141"/>
      <c r="D38" s="142"/>
      <c r="E38" s="140"/>
      <c r="F38" s="141"/>
      <c r="G38" s="141"/>
      <c r="H38" s="118"/>
      <c r="I38" s="119"/>
      <c r="J38" s="54"/>
      <c r="K38" s="54"/>
      <c r="L38" s="54"/>
    </row>
    <row r="39" spans="1:12" x14ac:dyDescent="0.2">
      <c r="A39" s="92"/>
      <c r="B39" s="92"/>
      <c r="C39" s="153"/>
      <c r="D39" s="154"/>
      <c r="E39" s="66"/>
      <c r="F39" s="153"/>
      <c r="G39" s="154"/>
      <c r="H39" s="66"/>
      <c r="I39" s="66"/>
      <c r="J39" s="54"/>
      <c r="K39" s="54"/>
      <c r="L39" s="54"/>
    </row>
    <row r="40" spans="1:12" x14ac:dyDescent="0.2">
      <c r="A40" s="140"/>
      <c r="B40" s="141"/>
      <c r="C40" s="141"/>
      <c r="D40" s="142"/>
      <c r="E40" s="140"/>
      <c r="F40" s="141"/>
      <c r="G40" s="141"/>
      <c r="H40" s="118"/>
      <c r="I40" s="119"/>
      <c r="J40" s="54"/>
      <c r="K40" s="54"/>
      <c r="L40" s="54"/>
    </row>
    <row r="41" spans="1:12" x14ac:dyDescent="0.2">
      <c r="A41" s="92"/>
      <c r="B41" s="92"/>
      <c r="C41" s="93"/>
      <c r="D41" s="94"/>
      <c r="E41" s="66"/>
      <c r="F41" s="93"/>
      <c r="G41" s="94"/>
      <c r="H41" s="66"/>
      <c r="I41" s="66"/>
      <c r="J41" s="54"/>
      <c r="K41" s="54"/>
      <c r="L41" s="54"/>
    </row>
    <row r="42" spans="1:12" x14ac:dyDescent="0.2">
      <c r="A42" s="140"/>
      <c r="B42" s="141"/>
      <c r="C42" s="141"/>
      <c r="D42" s="142"/>
      <c r="E42" s="140"/>
      <c r="F42" s="141"/>
      <c r="G42" s="141"/>
      <c r="H42" s="118"/>
      <c r="I42" s="119"/>
      <c r="J42" s="54"/>
      <c r="K42" s="54"/>
      <c r="L42" s="54"/>
    </row>
    <row r="43" spans="1:12" x14ac:dyDescent="0.2">
      <c r="A43" s="95"/>
      <c r="B43" s="96"/>
      <c r="C43" s="96"/>
      <c r="D43" s="96"/>
      <c r="E43" s="95"/>
      <c r="F43" s="96"/>
      <c r="G43" s="96"/>
      <c r="H43" s="97"/>
      <c r="I43" s="98"/>
      <c r="J43" s="54"/>
      <c r="K43" s="54"/>
      <c r="L43" s="54"/>
    </row>
    <row r="44" spans="1:12" x14ac:dyDescent="0.2">
      <c r="A44" s="92"/>
      <c r="B44" s="92"/>
      <c r="C44" s="93"/>
      <c r="D44" s="94"/>
      <c r="E44" s="66"/>
      <c r="F44" s="93"/>
      <c r="G44" s="94"/>
      <c r="H44" s="66"/>
      <c r="I44" s="66"/>
      <c r="J44" s="54"/>
      <c r="K44" s="54"/>
      <c r="L44" s="54"/>
    </row>
    <row r="45" spans="1:12" x14ac:dyDescent="0.2">
      <c r="A45" s="99"/>
      <c r="B45" s="99"/>
      <c r="C45" s="99"/>
      <c r="D45" s="76"/>
      <c r="E45" s="76"/>
      <c r="F45" s="99"/>
      <c r="G45" s="76"/>
      <c r="H45" s="76"/>
      <c r="I45" s="76"/>
      <c r="J45" s="54"/>
      <c r="K45" s="54"/>
      <c r="L45" s="54"/>
    </row>
    <row r="46" spans="1:12" x14ac:dyDescent="0.2">
      <c r="A46" s="147" t="s">
        <v>218</v>
      </c>
      <c r="B46" s="148"/>
      <c r="C46" s="118"/>
      <c r="D46" s="119"/>
      <c r="E46" s="67"/>
      <c r="F46" s="123"/>
      <c r="G46" s="141"/>
      <c r="H46" s="141"/>
      <c r="I46" s="142"/>
      <c r="J46" s="54"/>
      <c r="K46" s="54"/>
      <c r="L46" s="54"/>
    </row>
    <row r="47" spans="1:12" x14ac:dyDescent="0.2">
      <c r="A47" s="92"/>
      <c r="B47" s="92"/>
      <c r="C47" s="153"/>
      <c r="D47" s="154"/>
      <c r="E47" s="66"/>
      <c r="F47" s="153"/>
      <c r="G47" s="155"/>
      <c r="H47" s="100"/>
      <c r="I47" s="100"/>
      <c r="J47" s="54"/>
      <c r="K47" s="54"/>
      <c r="L47" s="54"/>
    </row>
    <row r="48" spans="1:12" x14ac:dyDescent="0.2">
      <c r="A48" s="147" t="s">
        <v>219</v>
      </c>
      <c r="B48" s="148"/>
      <c r="C48" s="123" t="s">
        <v>288</v>
      </c>
      <c r="D48" s="156"/>
      <c r="E48" s="156"/>
      <c r="F48" s="156"/>
      <c r="G48" s="156"/>
      <c r="H48" s="156"/>
      <c r="I48" s="156"/>
      <c r="J48" s="54"/>
      <c r="K48" s="54"/>
      <c r="L48" s="54"/>
    </row>
    <row r="49" spans="1:12" x14ac:dyDescent="0.2">
      <c r="A49" s="74"/>
      <c r="B49" s="74"/>
      <c r="C49" s="101" t="s">
        <v>221</v>
      </c>
      <c r="D49" s="67"/>
      <c r="E49" s="67"/>
      <c r="F49" s="67"/>
      <c r="G49" s="67"/>
      <c r="H49" s="67"/>
      <c r="I49" s="67"/>
      <c r="J49" s="54"/>
      <c r="K49" s="54"/>
      <c r="L49" s="54"/>
    </row>
    <row r="50" spans="1:12" x14ac:dyDescent="0.2">
      <c r="A50" s="147" t="s">
        <v>220</v>
      </c>
      <c r="B50" s="148"/>
      <c r="C50" s="149" t="s">
        <v>245</v>
      </c>
      <c r="D50" s="150"/>
      <c r="E50" s="151"/>
      <c r="F50" s="67"/>
      <c r="G50" s="80" t="s">
        <v>224</v>
      </c>
      <c r="H50" s="149" t="s">
        <v>246</v>
      </c>
      <c r="I50" s="151"/>
      <c r="J50" s="54"/>
      <c r="K50" s="54"/>
      <c r="L50" s="54"/>
    </row>
    <row r="51" spans="1:12" x14ac:dyDescent="0.2">
      <c r="A51" s="74"/>
      <c r="B51" s="74"/>
      <c r="C51" s="101"/>
      <c r="D51" s="67"/>
      <c r="E51" s="67"/>
      <c r="F51" s="67"/>
      <c r="G51" s="67"/>
      <c r="H51" s="67"/>
      <c r="I51" s="67"/>
      <c r="J51" s="54"/>
      <c r="K51" s="54"/>
      <c r="L51" s="54"/>
    </row>
    <row r="52" spans="1:12" x14ac:dyDescent="0.2">
      <c r="A52" s="147" t="s">
        <v>212</v>
      </c>
      <c r="B52" s="148"/>
      <c r="C52" s="159" t="s">
        <v>247</v>
      </c>
      <c r="D52" s="150"/>
      <c r="E52" s="150"/>
      <c r="F52" s="150"/>
      <c r="G52" s="150"/>
      <c r="H52" s="150"/>
      <c r="I52" s="151"/>
      <c r="J52" s="54"/>
      <c r="K52" s="54"/>
      <c r="L52" s="54"/>
    </row>
    <row r="53" spans="1:12" x14ac:dyDescent="0.2">
      <c r="A53" s="74"/>
      <c r="B53" s="74"/>
      <c r="C53" s="67"/>
      <c r="D53" s="67"/>
      <c r="E53" s="67"/>
      <c r="F53" s="67"/>
      <c r="G53" s="67"/>
      <c r="H53" s="67"/>
      <c r="I53" s="67"/>
      <c r="J53" s="54"/>
      <c r="K53" s="54"/>
      <c r="L53" s="54"/>
    </row>
    <row r="54" spans="1:12" x14ac:dyDescent="0.2">
      <c r="A54" s="116" t="s">
        <v>222</v>
      </c>
      <c r="B54" s="117"/>
      <c r="C54" s="149" t="s">
        <v>248</v>
      </c>
      <c r="D54" s="150"/>
      <c r="E54" s="150"/>
      <c r="F54" s="150"/>
      <c r="G54" s="150"/>
      <c r="H54" s="150"/>
      <c r="I54" s="130"/>
      <c r="J54" s="54"/>
      <c r="K54" s="54"/>
      <c r="L54" s="54"/>
    </row>
    <row r="55" spans="1:12" x14ac:dyDescent="0.2">
      <c r="A55" s="102"/>
      <c r="B55" s="102"/>
      <c r="C55" s="162" t="s">
        <v>223</v>
      </c>
      <c r="D55" s="162"/>
      <c r="E55" s="162"/>
      <c r="F55" s="162"/>
      <c r="G55" s="162"/>
      <c r="H55" s="162"/>
      <c r="I55" s="62"/>
      <c r="J55" s="54"/>
      <c r="K55" s="54"/>
      <c r="L55" s="54"/>
    </row>
    <row r="56" spans="1:12" x14ac:dyDescent="0.2">
      <c r="A56" s="102"/>
      <c r="B56" s="102"/>
      <c r="C56" s="103"/>
      <c r="D56" s="103"/>
      <c r="E56" s="103"/>
      <c r="F56" s="103"/>
      <c r="G56" s="103"/>
      <c r="H56" s="103"/>
      <c r="I56" s="62"/>
      <c r="J56" s="54"/>
      <c r="K56" s="54"/>
      <c r="L56" s="54"/>
    </row>
    <row r="57" spans="1:12" x14ac:dyDescent="0.2">
      <c r="A57" s="102"/>
      <c r="B57" s="160" t="s">
        <v>225</v>
      </c>
      <c r="C57" s="161"/>
      <c r="D57" s="161"/>
      <c r="E57" s="161"/>
      <c r="F57" s="104"/>
      <c r="G57" s="104"/>
      <c r="H57" s="105"/>
      <c r="I57" s="105"/>
      <c r="J57" s="54"/>
      <c r="K57" s="54"/>
      <c r="L57" s="54"/>
    </row>
    <row r="58" spans="1:12" x14ac:dyDescent="0.2">
      <c r="A58" s="102"/>
      <c r="B58" s="106" t="s">
        <v>226</v>
      </c>
      <c r="C58" s="107"/>
      <c r="D58" s="107"/>
      <c r="E58" s="107"/>
      <c r="F58" s="107"/>
      <c r="G58" s="107"/>
      <c r="H58" s="166"/>
      <c r="I58" s="166"/>
      <c r="J58" s="54"/>
      <c r="K58" s="54"/>
      <c r="L58" s="54"/>
    </row>
    <row r="59" spans="1:12" x14ac:dyDescent="0.2">
      <c r="A59" s="102"/>
      <c r="B59" s="106" t="s">
        <v>227</v>
      </c>
      <c r="C59" s="107"/>
      <c r="D59" s="107"/>
      <c r="E59" s="107"/>
      <c r="F59" s="107"/>
      <c r="G59" s="107"/>
      <c r="H59" s="166"/>
      <c r="I59" s="166"/>
      <c r="J59" s="54"/>
      <c r="K59" s="54"/>
      <c r="L59" s="54"/>
    </row>
    <row r="60" spans="1:12" x14ac:dyDescent="0.2">
      <c r="A60" s="102"/>
      <c r="B60" s="106" t="s">
        <v>256</v>
      </c>
      <c r="C60" s="107"/>
      <c r="D60" s="107"/>
      <c r="E60" s="107"/>
      <c r="F60" s="107"/>
      <c r="G60" s="107"/>
      <c r="H60" s="166"/>
      <c r="I60" s="166"/>
      <c r="J60" s="54"/>
      <c r="K60" s="54"/>
      <c r="L60" s="54"/>
    </row>
    <row r="61" spans="1:12" x14ac:dyDescent="0.2">
      <c r="A61" s="102"/>
      <c r="B61" s="106"/>
      <c r="C61" s="108"/>
      <c r="D61" s="108"/>
      <c r="E61" s="108"/>
      <c r="F61" s="108"/>
      <c r="G61" s="108"/>
      <c r="H61" s="166"/>
      <c r="I61" s="166"/>
      <c r="J61" s="54"/>
      <c r="K61" s="54"/>
      <c r="L61" s="54"/>
    </row>
    <row r="62" spans="1:12" x14ac:dyDescent="0.2">
      <c r="A62" s="102"/>
      <c r="B62" s="106"/>
      <c r="C62" s="108"/>
      <c r="D62" s="108"/>
      <c r="E62" s="108"/>
      <c r="F62" s="108"/>
      <c r="G62" s="108"/>
      <c r="H62" s="166"/>
      <c r="I62" s="166"/>
      <c r="J62" s="54"/>
      <c r="K62" s="54"/>
      <c r="L62" s="54"/>
    </row>
    <row r="63" spans="1:12" x14ac:dyDescent="0.2">
      <c r="A63" s="102"/>
      <c r="B63" s="102"/>
      <c r="C63" s="103"/>
      <c r="D63" s="103"/>
      <c r="E63" s="103"/>
      <c r="F63" s="103"/>
      <c r="G63" s="103"/>
      <c r="H63" s="103"/>
      <c r="I63" s="62"/>
      <c r="J63" s="54"/>
      <c r="K63" s="54"/>
      <c r="L63" s="54"/>
    </row>
    <row r="64" spans="1:12" ht="13.5" thickBot="1" x14ac:dyDescent="0.25">
      <c r="A64" s="109" t="s">
        <v>2</v>
      </c>
      <c r="B64" s="67"/>
      <c r="C64" s="67"/>
      <c r="D64" s="67"/>
      <c r="E64" s="67"/>
      <c r="F64" s="67"/>
      <c r="G64" s="110"/>
      <c r="H64" s="111"/>
      <c r="I64" s="110"/>
      <c r="J64" s="54"/>
      <c r="K64" s="54"/>
      <c r="L64" s="54"/>
    </row>
    <row r="65" spans="1:12" x14ac:dyDescent="0.2">
      <c r="A65" s="67"/>
      <c r="B65" s="67"/>
      <c r="C65" s="67"/>
      <c r="D65" s="67"/>
      <c r="E65" s="102" t="s">
        <v>3</v>
      </c>
      <c r="F65" s="54"/>
      <c r="G65" s="163" t="s">
        <v>228</v>
      </c>
      <c r="H65" s="164"/>
      <c r="I65" s="165"/>
      <c r="J65" s="54"/>
      <c r="K65" s="54"/>
      <c r="L65" s="54"/>
    </row>
    <row r="66" spans="1:12" x14ac:dyDescent="0.2">
      <c r="A66" s="112"/>
      <c r="B66" s="112"/>
      <c r="C66" s="72"/>
      <c r="D66" s="72"/>
      <c r="E66" s="72"/>
      <c r="F66" s="72"/>
      <c r="G66" s="157"/>
      <c r="H66" s="158"/>
      <c r="I66" s="72"/>
      <c r="J66" s="54"/>
      <c r="K66" s="54"/>
      <c r="L66" s="54"/>
    </row>
  </sheetData>
  <protectedRanges>
    <protectedRange sqref="E2:E3 H2:H3 C8:D8 C10:D10 C12:D12 C14:I14 C16:D16 F16:I16 C18:I18 C20:I20 C22:I22 C26:G26 C24:F24 C28 I28 I26 A32:I32 A34:I34 A36:D36" name="Range1"/>
  </protectedRanges>
  <mergeCells count="71">
    <mergeCell ref="G66:H66"/>
    <mergeCell ref="A52:B52"/>
    <mergeCell ref="C52:I52"/>
    <mergeCell ref="A54:B54"/>
    <mergeCell ref="C54:I54"/>
    <mergeCell ref="B57:E57"/>
    <mergeCell ref="C55:H55"/>
    <mergeCell ref="G65:I65"/>
    <mergeCell ref="H58:I62"/>
    <mergeCell ref="A50:B50"/>
    <mergeCell ref="C50:E50"/>
    <mergeCell ref="H50:I50"/>
    <mergeCell ref="A1:C1"/>
    <mergeCell ref="A48:B48"/>
    <mergeCell ref="A46:B46"/>
    <mergeCell ref="C46:D46"/>
    <mergeCell ref="F46:I46"/>
    <mergeCell ref="C47:D47"/>
    <mergeCell ref="F47:G47"/>
    <mergeCell ref="H34:I34"/>
    <mergeCell ref="C48:I48"/>
    <mergeCell ref="C39:D39"/>
    <mergeCell ref="F39:G39"/>
    <mergeCell ref="A40:D40"/>
    <mergeCell ref="E40:G40"/>
    <mergeCell ref="H40:I40"/>
    <mergeCell ref="A42:D42"/>
    <mergeCell ref="E42:G42"/>
    <mergeCell ref="H42:I42"/>
    <mergeCell ref="A38:D38"/>
    <mergeCell ref="E38:G38"/>
    <mergeCell ref="H38:I38"/>
    <mergeCell ref="A22:B22"/>
    <mergeCell ref="C22:I22"/>
    <mergeCell ref="D33:G33"/>
    <mergeCell ref="A36:D36"/>
    <mergeCell ref="E36:G36"/>
    <mergeCell ref="H36:I36"/>
    <mergeCell ref="A34:D34"/>
    <mergeCell ref="E34:G34"/>
    <mergeCell ref="G28:H28"/>
    <mergeCell ref="A30:D30"/>
    <mergeCell ref="E30:G30"/>
    <mergeCell ref="H30:I30"/>
    <mergeCell ref="A32:D32"/>
    <mergeCell ref="E32:G32"/>
    <mergeCell ref="H32:I32"/>
    <mergeCell ref="A28:B28"/>
    <mergeCell ref="A26:B26"/>
    <mergeCell ref="D26:G26"/>
    <mergeCell ref="A12:B13"/>
    <mergeCell ref="C12:D12"/>
    <mergeCell ref="A14:B14"/>
    <mergeCell ref="C14:I14"/>
    <mergeCell ref="A16:B16"/>
    <mergeCell ref="C16:D16"/>
    <mergeCell ref="F16:I16"/>
    <mergeCell ref="A24:B24"/>
    <mergeCell ref="D24:F24"/>
    <mergeCell ref="G24:H24"/>
    <mergeCell ref="A18:B18"/>
    <mergeCell ref="C18:I18"/>
    <mergeCell ref="A20:B20"/>
    <mergeCell ref="C20:I20"/>
    <mergeCell ref="A2:D2"/>
    <mergeCell ref="A5:I5"/>
    <mergeCell ref="A8:B8"/>
    <mergeCell ref="C8:D8"/>
    <mergeCell ref="E8:H10"/>
    <mergeCell ref="A10:B10"/>
    <mergeCell ref="C10:D10"/>
  </mergeCells>
  <phoneticPr fontId="3" type="noConversion"/>
  <conditionalFormatting sqref="H31">
    <cfRule type="cellIs" dxfId="2" priority="1" stopIfTrue="1" operator="equal">
      <formula>"DA"</formula>
    </cfRule>
  </conditionalFormatting>
  <conditionalFormatting sqref="H2">
    <cfRule type="cellIs" dxfId="1" priority="2" stopIfTrue="1" operator="lessThan">
      <formula>#REF!</formula>
    </cfRule>
  </conditionalFormatting>
  <hyperlinks>
    <hyperlink ref="C20" r:id="rId1"/>
    <hyperlink ref="C22" r:id="rId2"/>
    <hyperlink ref="C52" r:id="rId3"/>
  </hyperlinks>
  <pageMargins left="0.74803149606299213" right="0.74803149606299213" top="0.98425196850393704" bottom="0.98425196850393704" header="0.51181102362204722" footer="0.51181102362204722"/>
  <pageSetup paperSize="9" scale="77" orientation="portrait" r:id="rId4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K123"/>
  <sheetViews>
    <sheetView zoomScaleNormal="100" zoomScaleSheetLayoutView="110" workbookViewId="0">
      <selection activeCell="O104" sqref="O104"/>
    </sheetView>
  </sheetViews>
  <sheetFormatPr defaultRowHeight="12.75" x14ac:dyDescent="0.2"/>
  <cols>
    <col min="1" max="1" width="9.42578125" customWidth="1"/>
    <col min="9" max="9" width="7.7109375" customWidth="1"/>
    <col min="10" max="10" width="10" customWidth="1"/>
    <col min="11" max="11" width="9.5703125" bestFit="1" customWidth="1"/>
  </cols>
  <sheetData>
    <row r="1" spans="1:11" ht="12.75" customHeight="1" x14ac:dyDescent="0.2">
      <c r="A1" s="170" t="s">
        <v>262</v>
      </c>
      <c r="B1" s="170"/>
      <c r="C1" s="170"/>
      <c r="D1" s="170"/>
      <c r="E1" s="170"/>
      <c r="F1" s="170"/>
      <c r="G1" s="170"/>
      <c r="H1" s="170"/>
      <c r="I1" s="170"/>
      <c r="J1" s="170"/>
      <c r="K1" s="170"/>
    </row>
    <row r="2" spans="1:11" ht="12.75" customHeight="1" x14ac:dyDescent="0.2">
      <c r="A2" s="171" t="s">
        <v>297</v>
      </c>
      <c r="B2" s="171"/>
      <c r="C2" s="171"/>
      <c r="D2" s="171"/>
      <c r="E2" s="171"/>
      <c r="F2" s="171"/>
      <c r="G2" s="171"/>
      <c r="H2" s="171"/>
      <c r="I2" s="171"/>
      <c r="J2" s="171"/>
      <c r="K2" s="171"/>
    </row>
    <row r="3" spans="1:11" x14ac:dyDescent="0.2">
      <c r="A3" s="205"/>
      <c r="B3" s="205"/>
      <c r="C3" s="205"/>
      <c r="D3" s="205"/>
      <c r="E3" s="205"/>
      <c r="F3" s="205"/>
      <c r="G3" s="205"/>
      <c r="H3" s="205"/>
      <c r="I3" s="205"/>
      <c r="J3" s="205"/>
      <c r="K3" s="205"/>
    </row>
    <row r="4" spans="1:11" ht="12.75" customHeight="1" x14ac:dyDescent="0.2">
      <c r="A4" s="206" t="s">
        <v>290</v>
      </c>
      <c r="B4" s="207"/>
      <c r="C4" s="207"/>
      <c r="D4" s="207"/>
      <c r="E4" s="207"/>
      <c r="F4" s="207"/>
      <c r="G4" s="207"/>
      <c r="H4" s="207"/>
      <c r="I4" s="207"/>
      <c r="J4" s="207"/>
      <c r="K4" s="208"/>
    </row>
    <row r="5" spans="1:11" ht="34.5" thickBot="1" x14ac:dyDescent="0.25">
      <c r="A5" s="209" t="s">
        <v>6</v>
      </c>
      <c r="B5" s="210"/>
      <c r="C5" s="210"/>
      <c r="D5" s="210"/>
      <c r="E5" s="210"/>
      <c r="F5" s="210"/>
      <c r="G5" s="210"/>
      <c r="H5" s="211"/>
      <c r="I5" s="34" t="s">
        <v>7</v>
      </c>
      <c r="J5" s="38" t="s">
        <v>249</v>
      </c>
      <c r="K5" s="35" t="s">
        <v>250</v>
      </c>
    </row>
    <row r="6" spans="1:11" x14ac:dyDescent="0.2">
      <c r="A6" s="212">
        <v>1</v>
      </c>
      <c r="B6" s="212"/>
      <c r="C6" s="212"/>
      <c r="D6" s="212"/>
      <c r="E6" s="212"/>
      <c r="F6" s="212"/>
      <c r="G6" s="212"/>
      <c r="H6" s="212"/>
      <c r="I6" s="36">
        <v>2</v>
      </c>
      <c r="J6" s="37">
        <v>3</v>
      </c>
      <c r="K6" s="37">
        <v>4</v>
      </c>
    </row>
    <row r="7" spans="1:11" x14ac:dyDescent="0.2">
      <c r="A7" s="213" t="s">
        <v>252</v>
      </c>
      <c r="B7" s="214"/>
      <c r="C7" s="214"/>
      <c r="D7" s="214"/>
      <c r="E7" s="214"/>
      <c r="F7" s="214"/>
      <c r="G7" s="214"/>
      <c r="H7" s="214"/>
      <c r="I7" s="214"/>
      <c r="J7" s="214"/>
      <c r="K7" s="215"/>
    </row>
    <row r="8" spans="1:11" x14ac:dyDescent="0.2">
      <c r="A8" s="202" t="s">
        <v>8</v>
      </c>
      <c r="B8" s="203"/>
      <c r="C8" s="203"/>
      <c r="D8" s="203"/>
      <c r="E8" s="203"/>
      <c r="F8" s="203"/>
      <c r="G8" s="203"/>
      <c r="H8" s="204"/>
      <c r="I8" s="6">
        <v>1</v>
      </c>
      <c r="J8" s="10">
        <v>0</v>
      </c>
      <c r="K8" s="10">
        <v>0</v>
      </c>
    </row>
    <row r="9" spans="1:11" x14ac:dyDescent="0.2">
      <c r="A9" s="172" t="s">
        <v>9</v>
      </c>
      <c r="B9" s="173"/>
      <c r="C9" s="173"/>
      <c r="D9" s="173"/>
      <c r="E9" s="173"/>
      <c r="F9" s="173"/>
      <c r="G9" s="173"/>
      <c r="H9" s="174"/>
      <c r="I9" s="4">
        <v>2</v>
      </c>
      <c r="J9" s="11">
        <f>J10+J17+J27+J36+J40</f>
        <v>592745233</v>
      </c>
      <c r="K9" s="11">
        <f>K10+K17+K27+K36+K40</f>
        <v>671634253</v>
      </c>
    </row>
    <row r="10" spans="1:11" x14ac:dyDescent="0.2">
      <c r="A10" s="167" t="s">
        <v>263</v>
      </c>
      <c r="B10" s="168"/>
      <c r="C10" s="168"/>
      <c r="D10" s="168"/>
      <c r="E10" s="168"/>
      <c r="F10" s="168"/>
      <c r="G10" s="168"/>
      <c r="H10" s="169"/>
      <c r="I10" s="4">
        <v>3</v>
      </c>
      <c r="J10" s="11">
        <f>SUM(J11:J16)</f>
        <v>743068</v>
      </c>
      <c r="K10" s="11">
        <f>SUM(K11:K16)</f>
        <v>526179</v>
      </c>
    </row>
    <row r="11" spans="1:11" x14ac:dyDescent="0.2">
      <c r="A11" s="167" t="s">
        <v>10</v>
      </c>
      <c r="B11" s="168"/>
      <c r="C11" s="168"/>
      <c r="D11" s="168"/>
      <c r="E11" s="168"/>
      <c r="F11" s="168"/>
      <c r="G11" s="168"/>
      <c r="H11" s="169"/>
      <c r="I11" s="4">
        <v>4</v>
      </c>
      <c r="J11" s="12">
        <v>0</v>
      </c>
      <c r="K11" s="12">
        <v>0</v>
      </c>
    </row>
    <row r="12" spans="1:11" x14ac:dyDescent="0.2">
      <c r="A12" s="167" t="s">
        <v>289</v>
      </c>
      <c r="B12" s="168"/>
      <c r="C12" s="168"/>
      <c r="D12" s="168"/>
      <c r="E12" s="168"/>
      <c r="F12" s="168"/>
      <c r="G12" s="168"/>
      <c r="H12" s="169"/>
      <c r="I12" s="4">
        <v>5</v>
      </c>
      <c r="J12" s="12">
        <v>743068</v>
      </c>
      <c r="K12" s="12">
        <v>526179</v>
      </c>
    </row>
    <row r="13" spans="1:11" x14ac:dyDescent="0.2">
      <c r="A13" s="167" t="s">
        <v>0</v>
      </c>
      <c r="B13" s="168"/>
      <c r="C13" s="168"/>
      <c r="D13" s="168"/>
      <c r="E13" s="168"/>
      <c r="F13" s="168"/>
      <c r="G13" s="168"/>
      <c r="H13" s="169"/>
      <c r="I13" s="4">
        <v>6</v>
      </c>
      <c r="J13" s="12">
        <v>0</v>
      </c>
      <c r="K13" s="12">
        <v>0</v>
      </c>
    </row>
    <row r="14" spans="1:11" x14ac:dyDescent="0.2">
      <c r="A14" s="167" t="s">
        <v>11</v>
      </c>
      <c r="B14" s="168"/>
      <c r="C14" s="168"/>
      <c r="D14" s="168"/>
      <c r="E14" s="168"/>
      <c r="F14" s="168"/>
      <c r="G14" s="168"/>
      <c r="H14" s="169"/>
      <c r="I14" s="4">
        <v>7</v>
      </c>
      <c r="J14" s="12">
        <v>0</v>
      </c>
      <c r="K14" s="12">
        <v>0</v>
      </c>
    </row>
    <row r="15" spans="1:11" x14ac:dyDescent="0.2">
      <c r="A15" s="167" t="s">
        <v>12</v>
      </c>
      <c r="B15" s="168"/>
      <c r="C15" s="168"/>
      <c r="D15" s="168"/>
      <c r="E15" s="168"/>
      <c r="F15" s="168"/>
      <c r="G15" s="168"/>
      <c r="H15" s="169"/>
      <c r="I15" s="4">
        <v>8</v>
      </c>
      <c r="J15" s="12">
        <v>0</v>
      </c>
      <c r="K15" s="12">
        <v>0</v>
      </c>
    </row>
    <row r="16" spans="1:11" x14ac:dyDescent="0.2">
      <c r="A16" s="167" t="s">
        <v>13</v>
      </c>
      <c r="B16" s="168"/>
      <c r="C16" s="168"/>
      <c r="D16" s="168"/>
      <c r="E16" s="168"/>
      <c r="F16" s="168"/>
      <c r="G16" s="168"/>
      <c r="H16" s="169"/>
      <c r="I16" s="4">
        <v>9</v>
      </c>
      <c r="J16" s="12">
        <v>0</v>
      </c>
      <c r="K16" s="12">
        <v>0</v>
      </c>
    </row>
    <row r="17" spans="1:11" x14ac:dyDescent="0.2">
      <c r="A17" s="167" t="s">
        <v>264</v>
      </c>
      <c r="B17" s="168"/>
      <c r="C17" s="168"/>
      <c r="D17" s="168"/>
      <c r="E17" s="168"/>
      <c r="F17" s="168"/>
      <c r="G17" s="168"/>
      <c r="H17" s="169"/>
      <c r="I17" s="4">
        <v>10</v>
      </c>
      <c r="J17" s="11">
        <f>SUM(J18:J26)</f>
        <v>473593129</v>
      </c>
      <c r="K17" s="11">
        <f>SUM(K18:K26)</f>
        <v>543565354</v>
      </c>
    </row>
    <row r="18" spans="1:11" x14ac:dyDescent="0.2">
      <c r="A18" s="167" t="s">
        <v>14</v>
      </c>
      <c r="B18" s="168"/>
      <c r="C18" s="168"/>
      <c r="D18" s="168"/>
      <c r="E18" s="168"/>
      <c r="F18" s="168"/>
      <c r="G18" s="168"/>
      <c r="H18" s="169"/>
      <c r="I18" s="4">
        <v>11</v>
      </c>
      <c r="J18" s="12">
        <v>229075870</v>
      </c>
      <c r="K18" s="12">
        <v>229075870</v>
      </c>
    </row>
    <row r="19" spans="1:11" x14ac:dyDescent="0.2">
      <c r="A19" s="167" t="s">
        <v>15</v>
      </c>
      <c r="B19" s="168"/>
      <c r="C19" s="168"/>
      <c r="D19" s="168"/>
      <c r="E19" s="168"/>
      <c r="F19" s="168"/>
      <c r="G19" s="168"/>
      <c r="H19" s="169"/>
      <c r="I19" s="4">
        <v>12</v>
      </c>
      <c r="J19" s="12">
        <v>108742540</v>
      </c>
      <c r="K19" s="12">
        <v>107782605</v>
      </c>
    </row>
    <row r="20" spans="1:11" x14ac:dyDescent="0.2">
      <c r="A20" s="167" t="s">
        <v>16</v>
      </c>
      <c r="B20" s="168"/>
      <c r="C20" s="168"/>
      <c r="D20" s="168"/>
      <c r="E20" s="168"/>
      <c r="F20" s="168"/>
      <c r="G20" s="168"/>
      <c r="H20" s="169"/>
      <c r="I20" s="4">
        <v>13</v>
      </c>
      <c r="J20" s="12">
        <v>1742884</v>
      </c>
      <c r="K20" s="12">
        <v>1945387</v>
      </c>
    </row>
    <row r="21" spans="1:11" x14ac:dyDescent="0.2">
      <c r="A21" s="167" t="s">
        <v>17</v>
      </c>
      <c r="B21" s="168"/>
      <c r="C21" s="168"/>
      <c r="D21" s="168"/>
      <c r="E21" s="168"/>
      <c r="F21" s="168"/>
      <c r="G21" s="168"/>
      <c r="H21" s="169"/>
      <c r="I21" s="4">
        <v>14</v>
      </c>
      <c r="J21" s="12">
        <v>53891742</v>
      </c>
      <c r="K21" s="12">
        <v>49893700</v>
      </c>
    </row>
    <row r="22" spans="1:11" x14ac:dyDescent="0.2">
      <c r="A22" s="167" t="s">
        <v>18</v>
      </c>
      <c r="B22" s="168"/>
      <c r="C22" s="168"/>
      <c r="D22" s="168"/>
      <c r="E22" s="168"/>
      <c r="F22" s="168"/>
      <c r="G22" s="168"/>
      <c r="H22" s="169"/>
      <c r="I22" s="4">
        <v>15</v>
      </c>
      <c r="J22" s="12">
        <v>0</v>
      </c>
      <c r="K22" s="12">
        <v>0</v>
      </c>
    </row>
    <row r="23" spans="1:11" x14ac:dyDescent="0.2">
      <c r="A23" s="167" t="s">
        <v>19</v>
      </c>
      <c r="B23" s="168"/>
      <c r="C23" s="168"/>
      <c r="D23" s="168"/>
      <c r="E23" s="168"/>
      <c r="F23" s="168"/>
      <c r="G23" s="168"/>
      <c r="H23" s="169"/>
      <c r="I23" s="4">
        <v>16</v>
      </c>
      <c r="J23" s="12">
        <v>20702110</v>
      </c>
      <c r="K23" s="12">
        <v>256000</v>
      </c>
    </row>
    <row r="24" spans="1:11" x14ac:dyDescent="0.2">
      <c r="A24" s="167" t="s">
        <v>20</v>
      </c>
      <c r="B24" s="168"/>
      <c r="C24" s="168"/>
      <c r="D24" s="168"/>
      <c r="E24" s="168"/>
      <c r="F24" s="168"/>
      <c r="G24" s="168"/>
      <c r="H24" s="169"/>
      <c r="I24" s="4">
        <v>17</v>
      </c>
      <c r="J24" s="12">
        <v>52529875</v>
      </c>
      <c r="K24" s="12">
        <v>148150828</v>
      </c>
    </row>
    <row r="25" spans="1:11" x14ac:dyDescent="0.2">
      <c r="A25" s="167" t="s">
        <v>21</v>
      </c>
      <c r="B25" s="168"/>
      <c r="C25" s="168"/>
      <c r="D25" s="168"/>
      <c r="E25" s="168"/>
      <c r="F25" s="168"/>
      <c r="G25" s="168"/>
      <c r="H25" s="169"/>
      <c r="I25" s="4">
        <v>18</v>
      </c>
      <c r="J25" s="12">
        <v>325736</v>
      </c>
      <c r="K25" s="12">
        <v>325736</v>
      </c>
    </row>
    <row r="26" spans="1:11" x14ac:dyDescent="0.2">
      <c r="A26" s="167" t="s">
        <v>22</v>
      </c>
      <c r="B26" s="168"/>
      <c r="C26" s="168"/>
      <c r="D26" s="168"/>
      <c r="E26" s="168"/>
      <c r="F26" s="168"/>
      <c r="G26" s="168"/>
      <c r="H26" s="169"/>
      <c r="I26" s="4">
        <v>19</v>
      </c>
      <c r="J26" s="12">
        <v>6582372</v>
      </c>
      <c r="K26" s="12">
        <v>6135228</v>
      </c>
    </row>
    <row r="27" spans="1:11" x14ac:dyDescent="0.2">
      <c r="A27" s="167" t="s">
        <v>265</v>
      </c>
      <c r="B27" s="168"/>
      <c r="C27" s="168"/>
      <c r="D27" s="168"/>
      <c r="E27" s="168"/>
      <c r="F27" s="168"/>
      <c r="G27" s="168"/>
      <c r="H27" s="169"/>
      <c r="I27" s="4">
        <v>20</v>
      </c>
      <c r="J27" s="11">
        <f>SUM(J28:J35)</f>
        <v>94772746</v>
      </c>
      <c r="K27" s="11">
        <f>SUM(K28:K35)</f>
        <v>103906430</v>
      </c>
    </row>
    <row r="28" spans="1:11" x14ac:dyDescent="0.2">
      <c r="A28" s="167" t="s">
        <v>23</v>
      </c>
      <c r="B28" s="168"/>
      <c r="C28" s="168"/>
      <c r="D28" s="168"/>
      <c r="E28" s="168"/>
      <c r="F28" s="168"/>
      <c r="G28" s="168"/>
      <c r="H28" s="169"/>
      <c r="I28" s="4">
        <v>21</v>
      </c>
      <c r="J28" s="12">
        <v>94514024</v>
      </c>
      <c r="K28" s="12">
        <v>103647708</v>
      </c>
    </row>
    <row r="29" spans="1:11" x14ac:dyDescent="0.2">
      <c r="A29" s="167" t="s">
        <v>24</v>
      </c>
      <c r="B29" s="168"/>
      <c r="C29" s="168"/>
      <c r="D29" s="168"/>
      <c r="E29" s="168"/>
      <c r="F29" s="168"/>
      <c r="G29" s="168"/>
      <c r="H29" s="169"/>
      <c r="I29" s="4">
        <v>22</v>
      </c>
      <c r="J29" s="12">
        <v>0</v>
      </c>
      <c r="K29" s="12">
        <v>0</v>
      </c>
    </row>
    <row r="30" spans="1:11" x14ac:dyDescent="0.2">
      <c r="A30" s="167" t="s">
        <v>25</v>
      </c>
      <c r="B30" s="168"/>
      <c r="C30" s="168"/>
      <c r="D30" s="168"/>
      <c r="E30" s="168"/>
      <c r="F30" s="168"/>
      <c r="G30" s="168"/>
      <c r="H30" s="169"/>
      <c r="I30" s="4">
        <v>23</v>
      </c>
      <c r="J30" s="12">
        <v>40000</v>
      </c>
      <c r="K30" s="12">
        <v>40000</v>
      </c>
    </row>
    <row r="31" spans="1:11" x14ac:dyDescent="0.2">
      <c r="A31" s="167" t="s">
        <v>26</v>
      </c>
      <c r="B31" s="168"/>
      <c r="C31" s="168"/>
      <c r="D31" s="168"/>
      <c r="E31" s="168"/>
      <c r="F31" s="168"/>
      <c r="G31" s="168"/>
      <c r="H31" s="169"/>
      <c r="I31" s="4">
        <v>24</v>
      </c>
      <c r="J31" s="12">
        <v>0</v>
      </c>
      <c r="K31" s="12">
        <v>0</v>
      </c>
    </row>
    <row r="32" spans="1:11" x14ac:dyDescent="0.2">
      <c r="A32" s="167" t="s">
        <v>27</v>
      </c>
      <c r="B32" s="168"/>
      <c r="C32" s="168"/>
      <c r="D32" s="168"/>
      <c r="E32" s="168"/>
      <c r="F32" s="168"/>
      <c r="G32" s="168"/>
      <c r="H32" s="169"/>
      <c r="I32" s="4">
        <v>25</v>
      </c>
      <c r="J32" s="12">
        <v>218722</v>
      </c>
      <c r="K32" s="12">
        <v>218722</v>
      </c>
    </row>
    <row r="33" spans="1:11" x14ac:dyDescent="0.2">
      <c r="A33" s="167" t="s">
        <v>28</v>
      </c>
      <c r="B33" s="168"/>
      <c r="C33" s="168"/>
      <c r="D33" s="168"/>
      <c r="E33" s="168"/>
      <c r="F33" s="168"/>
      <c r="G33" s="168"/>
      <c r="H33" s="169"/>
      <c r="I33" s="4">
        <v>26</v>
      </c>
      <c r="J33" s="12">
        <v>0</v>
      </c>
      <c r="K33" s="12">
        <v>0</v>
      </c>
    </row>
    <row r="34" spans="1:11" x14ac:dyDescent="0.2">
      <c r="A34" s="167" t="s">
        <v>29</v>
      </c>
      <c r="B34" s="168"/>
      <c r="C34" s="168"/>
      <c r="D34" s="168"/>
      <c r="E34" s="168"/>
      <c r="F34" s="168"/>
      <c r="G34" s="168"/>
      <c r="H34" s="169"/>
      <c r="I34" s="4">
        <v>27</v>
      </c>
      <c r="J34" s="12">
        <v>0</v>
      </c>
      <c r="K34" s="12">
        <v>0</v>
      </c>
    </row>
    <row r="35" spans="1:11" x14ac:dyDescent="0.2">
      <c r="A35" s="167" t="s">
        <v>30</v>
      </c>
      <c r="B35" s="168"/>
      <c r="C35" s="168"/>
      <c r="D35" s="168"/>
      <c r="E35" s="168"/>
      <c r="F35" s="168"/>
      <c r="G35" s="168"/>
      <c r="H35" s="169"/>
      <c r="I35" s="4">
        <v>28</v>
      </c>
      <c r="J35" s="12">
        <v>0</v>
      </c>
      <c r="K35" s="12">
        <v>0</v>
      </c>
    </row>
    <row r="36" spans="1:11" x14ac:dyDescent="0.2">
      <c r="A36" s="167" t="s">
        <v>266</v>
      </c>
      <c r="B36" s="168"/>
      <c r="C36" s="168"/>
      <c r="D36" s="168"/>
      <c r="E36" s="168"/>
      <c r="F36" s="168"/>
      <c r="G36" s="168"/>
      <c r="H36" s="169"/>
      <c r="I36" s="4">
        <v>29</v>
      </c>
      <c r="J36" s="11">
        <f>SUM(J37:J39)</f>
        <v>5677330</v>
      </c>
      <c r="K36" s="11">
        <f>SUM(K37:K39)</f>
        <v>5677330</v>
      </c>
    </row>
    <row r="37" spans="1:11" x14ac:dyDescent="0.2">
      <c r="A37" s="167" t="s">
        <v>31</v>
      </c>
      <c r="B37" s="168"/>
      <c r="C37" s="168"/>
      <c r="D37" s="168"/>
      <c r="E37" s="168"/>
      <c r="F37" s="168"/>
      <c r="G37" s="168"/>
      <c r="H37" s="169"/>
      <c r="I37" s="4">
        <v>30</v>
      </c>
      <c r="J37" s="12">
        <v>0</v>
      </c>
      <c r="K37" s="12">
        <v>0</v>
      </c>
    </row>
    <row r="38" spans="1:11" x14ac:dyDescent="0.2">
      <c r="A38" s="167" t="s">
        <v>32</v>
      </c>
      <c r="B38" s="168"/>
      <c r="C38" s="168"/>
      <c r="D38" s="168"/>
      <c r="E38" s="168"/>
      <c r="F38" s="168"/>
      <c r="G38" s="168"/>
      <c r="H38" s="169"/>
      <c r="I38" s="4">
        <v>31</v>
      </c>
      <c r="J38" s="12">
        <v>5640419</v>
      </c>
      <c r="K38" s="12">
        <v>5640419</v>
      </c>
    </row>
    <row r="39" spans="1:11" x14ac:dyDescent="0.2">
      <c r="A39" s="167" t="s">
        <v>33</v>
      </c>
      <c r="B39" s="168"/>
      <c r="C39" s="168"/>
      <c r="D39" s="168"/>
      <c r="E39" s="168"/>
      <c r="F39" s="168"/>
      <c r="G39" s="168"/>
      <c r="H39" s="169"/>
      <c r="I39" s="4">
        <v>32</v>
      </c>
      <c r="J39" s="12">
        <v>36911</v>
      </c>
      <c r="K39" s="12">
        <v>36911</v>
      </c>
    </row>
    <row r="40" spans="1:11" x14ac:dyDescent="0.2">
      <c r="A40" s="167" t="s">
        <v>34</v>
      </c>
      <c r="B40" s="168"/>
      <c r="C40" s="168"/>
      <c r="D40" s="168"/>
      <c r="E40" s="168"/>
      <c r="F40" s="168"/>
      <c r="G40" s="168"/>
      <c r="H40" s="169"/>
      <c r="I40" s="4">
        <v>33</v>
      </c>
      <c r="J40" s="12">
        <v>17958960</v>
      </c>
      <c r="K40" s="12">
        <v>17958960</v>
      </c>
    </row>
    <row r="41" spans="1:11" x14ac:dyDescent="0.2">
      <c r="A41" s="172" t="s">
        <v>35</v>
      </c>
      <c r="B41" s="173"/>
      <c r="C41" s="173"/>
      <c r="D41" s="173"/>
      <c r="E41" s="173"/>
      <c r="F41" s="173"/>
      <c r="G41" s="173"/>
      <c r="H41" s="174"/>
      <c r="I41" s="4">
        <v>34</v>
      </c>
      <c r="J41" s="11">
        <f>J42+J50+J57+J65</f>
        <v>230119734</v>
      </c>
      <c r="K41" s="11">
        <f>K42+K50+K57+K65</f>
        <v>149369492</v>
      </c>
    </row>
    <row r="42" spans="1:11" x14ac:dyDescent="0.2">
      <c r="A42" s="167" t="s">
        <v>36</v>
      </c>
      <c r="B42" s="168"/>
      <c r="C42" s="168"/>
      <c r="D42" s="168"/>
      <c r="E42" s="168"/>
      <c r="F42" s="168"/>
      <c r="G42" s="168"/>
      <c r="H42" s="169"/>
      <c r="I42" s="4">
        <v>35</v>
      </c>
      <c r="J42" s="11">
        <f>SUM(J43:J49)</f>
        <v>901345</v>
      </c>
      <c r="K42" s="11">
        <f>SUM(K43:K49)</f>
        <v>835688</v>
      </c>
    </row>
    <row r="43" spans="1:11" x14ac:dyDescent="0.2">
      <c r="A43" s="167" t="s">
        <v>37</v>
      </c>
      <c r="B43" s="168"/>
      <c r="C43" s="168"/>
      <c r="D43" s="168"/>
      <c r="E43" s="168"/>
      <c r="F43" s="168"/>
      <c r="G43" s="168"/>
      <c r="H43" s="169"/>
      <c r="I43" s="4">
        <v>36</v>
      </c>
      <c r="J43" s="12">
        <v>826345</v>
      </c>
      <c r="K43" s="12">
        <v>835688</v>
      </c>
    </row>
    <row r="44" spans="1:11" x14ac:dyDescent="0.2">
      <c r="A44" s="167" t="s">
        <v>38</v>
      </c>
      <c r="B44" s="168"/>
      <c r="C44" s="168"/>
      <c r="D44" s="168"/>
      <c r="E44" s="168"/>
      <c r="F44" s="168"/>
      <c r="G44" s="168"/>
      <c r="H44" s="169"/>
      <c r="I44" s="4">
        <v>37</v>
      </c>
      <c r="J44" s="12">
        <v>0</v>
      </c>
      <c r="K44" s="12">
        <v>0</v>
      </c>
    </row>
    <row r="45" spans="1:11" x14ac:dyDescent="0.2">
      <c r="A45" s="167" t="s">
        <v>39</v>
      </c>
      <c r="B45" s="168"/>
      <c r="C45" s="168"/>
      <c r="D45" s="168"/>
      <c r="E45" s="168"/>
      <c r="F45" s="168"/>
      <c r="G45" s="168"/>
      <c r="H45" s="169"/>
      <c r="I45" s="4">
        <v>38</v>
      </c>
      <c r="J45" s="12">
        <v>0</v>
      </c>
      <c r="K45" s="12">
        <v>0</v>
      </c>
    </row>
    <row r="46" spans="1:11" x14ac:dyDescent="0.2">
      <c r="A46" s="167" t="s">
        <v>40</v>
      </c>
      <c r="B46" s="168"/>
      <c r="C46" s="168"/>
      <c r="D46" s="168"/>
      <c r="E46" s="168"/>
      <c r="F46" s="168"/>
      <c r="G46" s="168"/>
      <c r="H46" s="169"/>
      <c r="I46" s="4">
        <v>39</v>
      </c>
      <c r="J46" s="12">
        <v>0</v>
      </c>
      <c r="K46" s="12">
        <v>0</v>
      </c>
    </row>
    <row r="47" spans="1:11" x14ac:dyDescent="0.2">
      <c r="A47" s="167" t="s">
        <v>41</v>
      </c>
      <c r="B47" s="168"/>
      <c r="C47" s="168"/>
      <c r="D47" s="168"/>
      <c r="E47" s="168"/>
      <c r="F47" s="168"/>
      <c r="G47" s="168"/>
      <c r="H47" s="169"/>
      <c r="I47" s="4">
        <v>40</v>
      </c>
      <c r="J47" s="12">
        <v>75000</v>
      </c>
      <c r="K47" s="12">
        <v>0</v>
      </c>
    </row>
    <row r="48" spans="1:11" x14ac:dyDescent="0.2">
      <c r="A48" s="167" t="s">
        <v>42</v>
      </c>
      <c r="B48" s="168"/>
      <c r="C48" s="168"/>
      <c r="D48" s="168"/>
      <c r="E48" s="168"/>
      <c r="F48" s="168"/>
      <c r="G48" s="168"/>
      <c r="H48" s="169"/>
      <c r="I48" s="4">
        <v>41</v>
      </c>
      <c r="J48" s="12">
        <v>0</v>
      </c>
      <c r="K48" s="12">
        <v>0</v>
      </c>
    </row>
    <row r="49" spans="1:11" x14ac:dyDescent="0.2">
      <c r="A49" s="167" t="s">
        <v>43</v>
      </c>
      <c r="B49" s="168"/>
      <c r="C49" s="168"/>
      <c r="D49" s="168"/>
      <c r="E49" s="168"/>
      <c r="F49" s="168"/>
      <c r="G49" s="168"/>
      <c r="H49" s="169"/>
      <c r="I49" s="4">
        <v>42</v>
      </c>
      <c r="J49" s="12">
        <v>0</v>
      </c>
      <c r="K49" s="12">
        <v>0</v>
      </c>
    </row>
    <row r="50" spans="1:11" x14ac:dyDescent="0.2">
      <c r="A50" s="167" t="s">
        <v>267</v>
      </c>
      <c r="B50" s="168"/>
      <c r="C50" s="168"/>
      <c r="D50" s="168"/>
      <c r="E50" s="168"/>
      <c r="F50" s="168"/>
      <c r="G50" s="168"/>
      <c r="H50" s="169"/>
      <c r="I50" s="4">
        <v>43</v>
      </c>
      <c r="J50" s="11">
        <f>SUM(J51:J56)</f>
        <v>42132189</v>
      </c>
      <c r="K50" s="11">
        <f>SUM(K51:K56)</f>
        <v>25217544</v>
      </c>
    </row>
    <row r="51" spans="1:11" x14ac:dyDescent="0.2">
      <c r="A51" s="167" t="s">
        <v>44</v>
      </c>
      <c r="B51" s="168"/>
      <c r="C51" s="168"/>
      <c r="D51" s="168"/>
      <c r="E51" s="168"/>
      <c r="F51" s="168"/>
      <c r="G51" s="168"/>
      <c r="H51" s="169"/>
      <c r="I51" s="4">
        <v>44</v>
      </c>
      <c r="J51" s="12">
        <v>322868</v>
      </c>
      <c r="K51" s="12">
        <v>219270</v>
      </c>
    </row>
    <row r="52" spans="1:11" x14ac:dyDescent="0.2">
      <c r="A52" s="167" t="s">
        <v>45</v>
      </c>
      <c r="B52" s="168"/>
      <c r="C52" s="168"/>
      <c r="D52" s="168"/>
      <c r="E52" s="168"/>
      <c r="F52" s="168"/>
      <c r="G52" s="168"/>
      <c r="H52" s="169"/>
      <c r="I52" s="4">
        <v>45</v>
      </c>
      <c r="J52" s="12">
        <v>25234836</v>
      </c>
      <c r="K52" s="12">
        <v>23116901</v>
      </c>
    </row>
    <row r="53" spans="1:11" x14ac:dyDescent="0.2">
      <c r="A53" s="167" t="s">
        <v>46</v>
      </c>
      <c r="B53" s="168"/>
      <c r="C53" s="168"/>
      <c r="D53" s="168"/>
      <c r="E53" s="168"/>
      <c r="F53" s="168"/>
      <c r="G53" s="168"/>
      <c r="H53" s="169"/>
      <c r="I53" s="4">
        <v>46</v>
      </c>
      <c r="J53" s="12">
        <v>0</v>
      </c>
      <c r="K53" s="12">
        <v>0</v>
      </c>
    </row>
    <row r="54" spans="1:11" x14ac:dyDescent="0.2">
      <c r="A54" s="167" t="s">
        <v>47</v>
      </c>
      <c r="B54" s="168"/>
      <c r="C54" s="168"/>
      <c r="D54" s="168"/>
      <c r="E54" s="168"/>
      <c r="F54" s="168"/>
      <c r="G54" s="168"/>
      <c r="H54" s="169"/>
      <c r="I54" s="4">
        <v>47</v>
      </c>
      <c r="J54" s="12">
        <v>2891</v>
      </c>
      <c r="K54" s="12">
        <v>18170</v>
      </c>
    </row>
    <row r="55" spans="1:11" x14ac:dyDescent="0.2">
      <c r="A55" s="167" t="s">
        <v>48</v>
      </c>
      <c r="B55" s="168"/>
      <c r="C55" s="168"/>
      <c r="D55" s="168"/>
      <c r="E55" s="168"/>
      <c r="F55" s="168"/>
      <c r="G55" s="168"/>
      <c r="H55" s="169"/>
      <c r="I55" s="4">
        <v>48</v>
      </c>
      <c r="J55" s="12">
        <v>16116410</v>
      </c>
      <c r="K55" s="12">
        <v>936502</v>
      </c>
    </row>
    <row r="56" spans="1:11" x14ac:dyDescent="0.2">
      <c r="A56" s="167" t="s">
        <v>49</v>
      </c>
      <c r="B56" s="168"/>
      <c r="C56" s="168"/>
      <c r="D56" s="168"/>
      <c r="E56" s="168"/>
      <c r="F56" s="168"/>
      <c r="G56" s="168"/>
      <c r="H56" s="169"/>
      <c r="I56" s="4">
        <v>49</v>
      </c>
      <c r="J56" s="12">
        <v>455184</v>
      </c>
      <c r="K56" s="12">
        <v>926701</v>
      </c>
    </row>
    <row r="57" spans="1:11" x14ac:dyDescent="0.2">
      <c r="A57" s="167" t="s">
        <v>268</v>
      </c>
      <c r="B57" s="168"/>
      <c r="C57" s="168"/>
      <c r="D57" s="168"/>
      <c r="E57" s="168"/>
      <c r="F57" s="168"/>
      <c r="G57" s="168"/>
      <c r="H57" s="169"/>
      <c r="I57" s="4">
        <v>50</v>
      </c>
      <c r="J57" s="11">
        <f>SUM(J58:J64)</f>
        <v>182215955</v>
      </c>
      <c r="K57" s="11">
        <f>SUM(K58:K64)</f>
        <v>118752179</v>
      </c>
    </row>
    <row r="58" spans="1:11" x14ac:dyDescent="0.2">
      <c r="A58" s="167" t="s">
        <v>50</v>
      </c>
      <c r="B58" s="168"/>
      <c r="C58" s="168"/>
      <c r="D58" s="168"/>
      <c r="E58" s="168"/>
      <c r="F58" s="168"/>
      <c r="G58" s="168"/>
      <c r="H58" s="169"/>
      <c r="I58" s="4">
        <v>51</v>
      </c>
      <c r="J58" s="12">
        <v>0</v>
      </c>
      <c r="K58" s="12">
        <v>0</v>
      </c>
    </row>
    <row r="59" spans="1:11" x14ac:dyDescent="0.2">
      <c r="A59" s="167" t="s">
        <v>24</v>
      </c>
      <c r="B59" s="168"/>
      <c r="C59" s="168"/>
      <c r="D59" s="168"/>
      <c r="E59" s="168"/>
      <c r="F59" s="168"/>
      <c r="G59" s="168"/>
      <c r="H59" s="169"/>
      <c r="I59" s="4">
        <v>52</v>
      </c>
      <c r="J59" s="12">
        <v>0</v>
      </c>
      <c r="K59" s="12">
        <v>0</v>
      </c>
    </row>
    <row r="60" spans="1:11" x14ac:dyDescent="0.2">
      <c r="A60" s="167" t="s">
        <v>25</v>
      </c>
      <c r="B60" s="168"/>
      <c r="C60" s="168"/>
      <c r="D60" s="168"/>
      <c r="E60" s="168"/>
      <c r="F60" s="168"/>
      <c r="G60" s="168"/>
      <c r="H60" s="169"/>
      <c r="I60" s="4">
        <v>53</v>
      </c>
      <c r="J60" s="12">
        <v>0</v>
      </c>
      <c r="K60" s="12">
        <v>0</v>
      </c>
    </row>
    <row r="61" spans="1:11" x14ac:dyDescent="0.2">
      <c r="A61" s="167" t="s">
        <v>26</v>
      </c>
      <c r="B61" s="168"/>
      <c r="C61" s="168"/>
      <c r="D61" s="168"/>
      <c r="E61" s="168"/>
      <c r="F61" s="168"/>
      <c r="G61" s="168"/>
      <c r="H61" s="169"/>
      <c r="I61" s="4">
        <v>54</v>
      </c>
      <c r="J61" s="12">
        <v>0</v>
      </c>
      <c r="K61" s="12">
        <v>0</v>
      </c>
    </row>
    <row r="62" spans="1:11" x14ac:dyDescent="0.2">
      <c r="A62" s="167" t="s">
        <v>27</v>
      </c>
      <c r="B62" s="168"/>
      <c r="C62" s="168"/>
      <c r="D62" s="168"/>
      <c r="E62" s="168"/>
      <c r="F62" s="168"/>
      <c r="G62" s="168"/>
      <c r="H62" s="169"/>
      <c r="I62" s="4">
        <v>55</v>
      </c>
      <c r="J62" s="12">
        <v>0</v>
      </c>
      <c r="K62" s="12">
        <v>0</v>
      </c>
    </row>
    <row r="63" spans="1:11" x14ac:dyDescent="0.2">
      <c r="A63" s="167" t="s">
        <v>51</v>
      </c>
      <c r="B63" s="168"/>
      <c r="C63" s="168"/>
      <c r="D63" s="168"/>
      <c r="E63" s="168"/>
      <c r="F63" s="168"/>
      <c r="G63" s="168"/>
      <c r="H63" s="169"/>
      <c r="I63" s="4">
        <v>56</v>
      </c>
      <c r="J63" s="12">
        <v>182215955</v>
      </c>
      <c r="K63" s="12">
        <v>118752179</v>
      </c>
    </row>
    <row r="64" spans="1:11" x14ac:dyDescent="0.2">
      <c r="A64" s="167" t="s">
        <v>52</v>
      </c>
      <c r="B64" s="168"/>
      <c r="C64" s="168"/>
      <c r="D64" s="168"/>
      <c r="E64" s="168"/>
      <c r="F64" s="168"/>
      <c r="G64" s="168"/>
      <c r="H64" s="169"/>
      <c r="I64" s="4">
        <v>57</v>
      </c>
      <c r="J64" s="12">
        <v>0</v>
      </c>
      <c r="K64" s="12">
        <v>0</v>
      </c>
    </row>
    <row r="65" spans="1:11" x14ac:dyDescent="0.2">
      <c r="A65" s="167" t="s">
        <v>53</v>
      </c>
      <c r="B65" s="168"/>
      <c r="C65" s="168"/>
      <c r="D65" s="168"/>
      <c r="E65" s="168"/>
      <c r="F65" s="168"/>
      <c r="G65" s="168"/>
      <c r="H65" s="169"/>
      <c r="I65" s="4">
        <v>58</v>
      </c>
      <c r="J65" s="12">
        <v>4870245</v>
      </c>
      <c r="K65" s="12">
        <v>4564081</v>
      </c>
    </row>
    <row r="66" spans="1:11" x14ac:dyDescent="0.2">
      <c r="A66" s="172" t="s">
        <v>54</v>
      </c>
      <c r="B66" s="173"/>
      <c r="C66" s="173"/>
      <c r="D66" s="173"/>
      <c r="E66" s="173"/>
      <c r="F66" s="173"/>
      <c r="G66" s="173"/>
      <c r="H66" s="174"/>
      <c r="I66" s="4">
        <v>59</v>
      </c>
      <c r="J66" s="12">
        <v>691736</v>
      </c>
      <c r="K66" s="12">
        <v>2719573</v>
      </c>
    </row>
    <row r="67" spans="1:11" x14ac:dyDescent="0.2">
      <c r="A67" s="172" t="s">
        <v>55</v>
      </c>
      <c r="B67" s="173"/>
      <c r="C67" s="173"/>
      <c r="D67" s="173"/>
      <c r="E67" s="173"/>
      <c r="F67" s="173"/>
      <c r="G67" s="173"/>
      <c r="H67" s="174"/>
      <c r="I67" s="5">
        <v>60</v>
      </c>
      <c r="J67" s="11">
        <f>J8+J9+J41+J66</f>
        <v>823556703</v>
      </c>
      <c r="K67" s="11">
        <f>K8+K9+K41+K66</f>
        <v>823723318</v>
      </c>
    </row>
    <row r="68" spans="1:11" x14ac:dyDescent="0.2">
      <c r="A68" s="197" t="s">
        <v>56</v>
      </c>
      <c r="B68" s="198"/>
      <c r="C68" s="198"/>
      <c r="D68" s="198"/>
      <c r="E68" s="198"/>
      <c r="F68" s="198"/>
      <c r="G68" s="198"/>
      <c r="H68" s="199"/>
      <c r="I68" s="47">
        <v>61</v>
      </c>
      <c r="J68" s="13">
        <v>804016</v>
      </c>
      <c r="K68" s="13">
        <v>804016</v>
      </c>
    </row>
    <row r="69" spans="1:11" x14ac:dyDescent="0.2">
      <c r="A69" s="183" t="s">
        <v>253</v>
      </c>
      <c r="B69" s="200"/>
      <c r="C69" s="200"/>
      <c r="D69" s="200"/>
      <c r="E69" s="200"/>
      <c r="F69" s="200"/>
      <c r="G69" s="200"/>
      <c r="H69" s="200"/>
      <c r="I69" s="200"/>
      <c r="J69" s="200"/>
      <c r="K69" s="201"/>
    </row>
    <row r="70" spans="1:11" x14ac:dyDescent="0.2">
      <c r="A70" s="202" t="s">
        <v>254</v>
      </c>
      <c r="B70" s="203"/>
      <c r="C70" s="203"/>
      <c r="D70" s="203"/>
      <c r="E70" s="203"/>
      <c r="F70" s="203"/>
      <c r="G70" s="203"/>
      <c r="H70" s="204"/>
      <c r="I70" s="6">
        <v>62</v>
      </c>
      <c r="J70" s="15">
        <f>J71+J72+J73+J79+J80+J83+J86</f>
        <v>696582892</v>
      </c>
      <c r="K70" s="15">
        <f>K71+K72+K73+K79+K80+K83+K86</f>
        <v>710230249</v>
      </c>
    </row>
    <row r="71" spans="1:11" x14ac:dyDescent="0.2">
      <c r="A71" s="167" t="s">
        <v>57</v>
      </c>
      <c r="B71" s="168"/>
      <c r="C71" s="168"/>
      <c r="D71" s="168"/>
      <c r="E71" s="168"/>
      <c r="F71" s="168"/>
      <c r="G71" s="168"/>
      <c r="H71" s="169"/>
      <c r="I71" s="4">
        <v>63</v>
      </c>
      <c r="J71" s="12">
        <v>539219000</v>
      </c>
      <c r="K71" s="12">
        <v>539219000</v>
      </c>
    </row>
    <row r="72" spans="1:11" x14ac:dyDescent="0.2">
      <c r="A72" s="167" t="s">
        <v>58</v>
      </c>
      <c r="B72" s="168"/>
      <c r="C72" s="168"/>
      <c r="D72" s="168"/>
      <c r="E72" s="168"/>
      <c r="F72" s="168"/>
      <c r="G72" s="168"/>
      <c r="H72" s="169"/>
      <c r="I72" s="4">
        <v>64</v>
      </c>
      <c r="J72" s="12">
        <v>38623828</v>
      </c>
      <c r="K72" s="12">
        <v>38623828</v>
      </c>
    </row>
    <row r="73" spans="1:11" x14ac:dyDescent="0.2">
      <c r="A73" s="167" t="s">
        <v>59</v>
      </c>
      <c r="B73" s="168"/>
      <c r="C73" s="168"/>
      <c r="D73" s="168"/>
      <c r="E73" s="168"/>
      <c r="F73" s="168"/>
      <c r="G73" s="168"/>
      <c r="H73" s="169"/>
      <c r="I73" s="4">
        <v>65</v>
      </c>
      <c r="J73" s="11">
        <f>J74+J75-J76+J77+J78</f>
        <v>0</v>
      </c>
      <c r="K73" s="11">
        <f>K74+K75-K76+K77+K78</f>
        <v>0</v>
      </c>
    </row>
    <row r="74" spans="1:11" x14ac:dyDescent="0.2">
      <c r="A74" s="167" t="s">
        <v>251</v>
      </c>
      <c r="B74" s="168"/>
      <c r="C74" s="168"/>
      <c r="D74" s="168"/>
      <c r="E74" s="168"/>
      <c r="F74" s="168"/>
      <c r="G74" s="168"/>
      <c r="H74" s="169"/>
      <c r="I74" s="4">
        <v>66</v>
      </c>
      <c r="J74" s="12">
        <v>0</v>
      </c>
      <c r="K74" s="12">
        <v>0</v>
      </c>
    </row>
    <row r="75" spans="1:11" x14ac:dyDescent="0.2">
      <c r="A75" s="167" t="s">
        <v>60</v>
      </c>
      <c r="B75" s="168"/>
      <c r="C75" s="168"/>
      <c r="D75" s="168"/>
      <c r="E75" s="168"/>
      <c r="F75" s="168"/>
      <c r="G75" s="168"/>
      <c r="H75" s="169"/>
      <c r="I75" s="4">
        <v>67</v>
      </c>
      <c r="J75" s="12">
        <v>0</v>
      </c>
      <c r="K75" s="12">
        <v>0</v>
      </c>
    </row>
    <row r="76" spans="1:11" x14ac:dyDescent="0.2">
      <c r="A76" s="167" t="s">
        <v>61</v>
      </c>
      <c r="B76" s="168"/>
      <c r="C76" s="168"/>
      <c r="D76" s="168"/>
      <c r="E76" s="168"/>
      <c r="F76" s="168"/>
      <c r="G76" s="168"/>
      <c r="H76" s="169"/>
      <c r="I76" s="4">
        <v>68</v>
      </c>
      <c r="J76" s="12">
        <v>0</v>
      </c>
      <c r="K76" s="12">
        <v>0</v>
      </c>
    </row>
    <row r="77" spans="1:11" x14ac:dyDescent="0.2">
      <c r="A77" s="167" t="s">
        <v>62</v>
      </c>
      <c r="B77" s="168"/>
      <c r="C77" s="168"/>
      <c r="D77" s="168"/>
      <c r="E77" s="168"/>
      <c r="F77" s="168"/>
      <c r="G77" s="168"/>
      <c r="H77" s="169"/>
      <c r="I77" s="4">
        <v>69</v>
      </c>
      <c r="J77" s="12">
        <v>0</v>
      </c>
      <c r="K77" s="12">
        <v>0</v>
      </c>
    </row>
    <row r="78" spans="1:11" x14ac:dyDescent="0.2">
      <c r="A78" s="167" t="s">
        <v>63</v>
      </c>
      <c r="B78" s="168"/>
      <c r="C78" s="168"/>
      <c r="D78" s="168"/>
      <c r="E78" s="168"/>
      <c r="F78" s="168"/>
      <c r="G78" s="168"/>
      <c r="H78" s="169"/>
      <c r="I78" s="4">
        <v>70</v>
      </c>
      <c r="J78" s="12">
        <v>0</v>
      </c>
      <c r="K78" s="12">
        <v>0</v>
      </c>
    </row>
    <row r="79" spans="1:11" x14ac:dyDescent="0.2">
      <c r="A79" s="167" t="s">
        <v>64</v>
      </c>
      <c r="B79" s="168"/>
      <c r="C79" s="168"/>
      <c r="D79" s="168"/>
      <c r="E79" s="168"/>
      <c r="F79" s="168"/>
      <c r="G79" s="168"/>
      <c r="H79" s="169"/>
      <c r="I79" s="4">
        <v>71</v>
      </c>
      <c r="J79" s="12">
        <v>36669177</v>
      </c>
      <c r="K79" s="12">
        <v>36669177</v>
      </c>
    </row>
    <row r="80" spans="1:11" x14ac:dyDescent="0.2">
      <c r="A80" s="167" t="s">
        <v>65</v>
      </c>
      <c r="B80" s="168"/>
      <c r="C80" s="168"/>
      <c r="D80" s="168"/>
      <c r="E80" s="168"/>
      <c r="F80" s="168"/>
      <c r="G80" s="168"/>
      <c r="H80" s="169"/>
      <c r="I80" s="4">
        <v>72</v>
      </c>
      <c r="J80" s="11">
        <f>J81-J82</f>
        <v>76004323</v>
      </c>
      <c r="K80" s="11">
        <f>K81-K82</f>
        <v>82070886</v>
      </c>
    </row>
    <row r="81" spans="1:11" x14ac:dyDescent="0.2">
      <c r="A81" s="175" t="s">
        <v>66</v>
      </c>
      <c r="B81" s="176"/>
      <c r="C81" s="176"/>
      <c r="D81" s="176"/>
      <c r="E81" s="176"/>
      <c r="F81" s="176"/>
      <c r="G81" s="176"/>
      <c r="H81" s="177"/>
      <c r="I81" s="4">
        <v>73</v>
      </c>
      <c r="J81" s="50">
        <v>76004323</v>
      </c>
      <c r="K81" s="50">
        <v>82070886</v>
      </c>
    </row>
    <row r="82" spans="1:11" x14ac:dyDescent="0.2">
      <c r="A82" s="175" t="s">
        <v>67</v>
      </c>
      <c r="B82" s="176"/>
      <c r="C82" s="176"/>
      <c r="D82" s="176"/>
      <c r="E82" s="176"/>
      <c r="F82" s="176"/>
      <c r="G82" s="176"/>
      <c r="H82" s="177"/>
      <c r="I82" s="4">
        <v>74</v>
      </c>
      <c r="J82" s="50">
        <v>0</v>
      </c>
      <c r="K82" s="50">
        <v>0</v>
      </c>
    </row>
    <row r="83" spans="1:11" x14ac:dyDescent="0.2">
      <c r="A83" s="167" t="s">
        <v>68</v>
      </c>
      <c r="B83" s="168"/>
      <c r="C83" s="168"/>
      <c r="D83" s="168"/>
      <c r="E83" s="168"/>
      <c r="F83" s="168"/>
      <c r="G83" s="168"/>
      <c r="H83" s="169"/>
      <c r="I83" s="4">
        <v>75</v>
      </c>
      <c r="J83" s="11">
        <f>J84-J85</f>
        <v>6066564</v>
      </c>
      <c r="K83" s="11">
        <f>K84-K85</f>
        <v>13647358</v>
      </c>
    </row>
    <row r="84" spans="1:11" x14ac:dyDescent="0.2">
      <c r="A84" s="175" t="s">
        <v>69</v>
      </c>
      <c r="B84" s="176"/>
      <c r="C84" s="176"/>
      <c r="D84" s="176"/>
      <c r="E84" s="176"/>
      <c r="F84" s="176"/>
      <c r="G84" s="176"/>
      <c r="H84" s="177"/>
      <c r="I84" s="4">
        <v>76</v>
      </c>
      <c r="J84" s="12">
        <v>6066564</v>
      </c>
      <c r="K84" s="12">
        <v>13647358</v>
      </c>
    </row>
    <row r="85" spans="1:11" x14ac:dyDescent="0.2">
      <c r="A85" s="175" t="s">
        <v>70</v>
      </c>
      <c r="B85" s="176"/>
      <c r="C85" s="176"/>
      <c r="D85" s="176"/>
      <c r="E85" s="176"/>
      <c r="F85" s="176"/>
      <c r="G85" s="176"/>
      <c r="H85" s="177"/>
      <c r="I85" s="4">
        <v>77</v>
      </c>
      <c r="J85" s="12">
        <v>0</v>
      </c>
      <c r="K85" s="12">
        <v>0</v>
      </c>
    </row>
    <row r="86" spans="1:11" x14ac:dyDescent="0.2">
      <c r="A86" s="167" t="s">
        <v>71</v>
      </c>
      <c r="B86" s="168"/>
      <c r="C86" s="168"/>
      <c r="D86" s="168"/>
      <c r="E86" s="168"/>
      <c r="F86" s="168"/>
      <c r="G86" s="168"/>
      <c r="H86" s="169"/>
      <c r="I86" s="4">
        <v>78</v>
      </c>
      <c r="J86" s="12">
        <v>0</v>
      </c>
      <c r="K86" s="12">
        <v>0</v>
      </c>
    </row>
    <row r="87" spans="1:11" x14ac:dyDescent="0.2">
      <c r="A87" s="172" t="s">
        <v>269</v>
      </c>
      <c r="B87" s="173"/>
      <c r="C87" s="173"/>
      <c r="D87" s="173"/>
      <c r="E87" s="173"/>
      <c r="F87" s="173"/>
      <c r="G87" s="173"/>
      <c r="H87" s="174"/>
      <c r="I87" s="4">
        <v>79</v>
      </c>
      <c r="J87" s="11">
        <f>SUM(J88:J90)</f>
        <v>10565286</v>
      </c>
      <c r="K87" s="11">
        <f>SUM(K88:K90)</f>
        <v>2694110</v>
      </c>
    </row>
    <row r="88" spans="1:11" x14ac:dyDescent="0.2">
      <c r="A88" s="167" t="s">
        <v>73</v>
      </c>
      <c r="B88" s="168"/>
      <c r="C88" s="168"/>
      <c r="D88" s="168"/>
      <c r="E88" s="168"/>
      <c r="F88" s="168"/>
      <c r="G88" s="168"/>
      <c r="H88" s="169"/>
      <c r="I88" s="4">
        <v>80</v>
      </c>
      <c r="J88" s="12">
        <v>3201648</v>
      </c>
      <c r="K88" s="12">
        <v>2694110</v>
      </c>
    </row>
    <row r="89" spans="1:11" x14ac:dyDescent="0.2">
      <c r="A89" s="167" t="s">
        <v>74</v>
      </c>
      <c r="B89" s="168"/>
      <c r="C89" s="168"/>
      <c r="D89" s="168"/>
      <c r="E89" s="168"/>
      <c r="F89" s="168"/>
      <c r="G89" s="168"/>
      <c r="H89" s="169"/>
      <c r="I89" s="4">
        <v>81</v>
      </c>
      <c r="J89" s="12">
        <v>0</v>
      </c>
      <c r="K89" s="12">
        <v>0</v>
      </c>
    </row>
    <row r="90" spans="1:11" x14ac:dyDescent="0.2">
      <c r="A90" s="167" t="s">
        <v>72</v>
      </c>
      <c r="B90" s="168"/>
      <c r="C90" s="168"/>
      <c r="D90" s="168"/>
      <c r="E90" s="168"/>
      <c r="F90" s="168"/>
      <c r="G90" s="168"/>
      <c r="H90" s="169"/>
      <c r="I90" s="4">
        <v>82</v>
      </c>
      <c r="J90" s="12">
        <v>7363638</v>
      </c>
      <c r="K90" s="12">
        <v>0</v>
      </c>
    </row>
    <row r="91" spans="1:11" x14ac:dyDescent="0.2">
      <c r="A91" s="172" t="s">
        <v>270</v>
      </c>
      <c r="B91" s="173"/>
      <c r="C91" s="173"/>
      <c r="D91" s="173"/>
      <c r="E91" s="173"/>
      <c r="F91" s="173"/>
      <c r="G91" s="173"/>
      <c r="H91" s="174"/>
      <c r="I91" s="4">
        <v>83</v>
      </c>
      <c r="J91" s="11">
        <f>SUM(J92:J100)</f>
        <v>54683880</v>
      </c>
      <c r="K91" s="11">
        <f>SUM(K92:K100)</f>
        <v>53562432</v>
      </c>
    </row>
    <row r="92" spans="1:11" x14ac:dyDescent="0.2">
      <c r="A92" s="167" t="s">
        <v>75</v>
      </c>
      <c r="B92" s="168"/>
      <c r="C92" s="168"/>
      <c r="D92" s="168"/>
      <c r="E92" s="168"/>
      <c r="F92" s="168"/>
      <c r="G92" s="168"/>
      <c r="H92" s="169"/>
      <c r="I92" s="4">
        <v>84</v>
      </c>
      <c r="J92" s="12">
        <v>0</v>
      </c>
      <c r="K92" s="12"/>
    </row>
    <row r="93" spans="1:11" x14ac:dyDescent="0.2">
      <c r="A93" s="167" t="s">
        <v>76</v>
      </c>
      <c r="B93" s="168"/>
      <c r="C93" s="168"/>
      <c r="D93" s="168"/>
      <c r="E93" s="168"/>
      <c r="F93" s="168"/>
      <c r="G93" s="168"/>
      <c r="H93" s="169"/>
      <c r="I93" s="4">
        <v>85</v>
      </c>
      <c r="J93" s="12">
        <v>3104021</v>
      </c>
      <c r="K93" s="12">
        <v>2751333</v>
      </c>
    </row>
    <row r="94" spans="1:11" x14ac:dyDescent="0.2">
      <c r="A94" s="167" t="s">
        <v>77</v>
      </c>
      <c r="B94" s="168"/>
      <c r="C94" s="168"/>
      <c r="D94" s="168"/>
      <c r="E94" s="168"/>
      <c r="F94" s="168"/>
      <c r="G94" s="168"/>
      <c r="H94" s="169"/>
      <c r="I94" s="4">
        <v>86</v>
      </c>
      <c r="J94" s="12">
        <v>26409397</v>
      </c>
      <c r="K94" s="12">
        <v>26042442</v>
      </c>
    </row>
    <row r="95" spans="1:11" x14ac:dyDescent="0.2">
      <c r="A95" s="167" t="s">
        <v>78</v>
      </c>
      <c r="B95" s="168"/>
      <c r="C95" s="168"/>
      <c r="D95" s="168"/>
      <c r="E95" s="168"/>
      <c r="F95" s="168"/>
      <c r="G95" s="168"/>
      <c r="H95" s="169"/>
      <c r="I95" s="4">
        <v>87</v>
      </c>
      <c r="J95" s="12">
        <v>0</v>
      </c>
      <c r="K95" s="12">
        <v>0</v>
      </c>
    </row>
    <row r="96" spans="1:11" x14ac:dyDescent="0.2">
      <c r="A96" s="167" t="s">
        <v>79</v>
      </c>
      <c r="B96" s="168"/>
      <c r="C96" s="168"/>
      <c r="D96" s="168"/>
      <c r="E96" s="168"/>
      <c r="F96" s="168"/>
      <c r="G96" s="168"/>
      <c r="H96" s="169"/>
      <c r="I96" s="4">
        <v>88</v>
      </c>
      <c r="J96" s="12">
        <v>12073361</v>
      </c>
      <c r="K96" s="12">
        <v>11671556</v>
      </c>
    </row>
    <row r="97" spans="1:11" x14ac:dyDescent="0.2">
      <c r="A97" s="167" t="s">
        <v>80</v>
      </c>
      <c r="B97" s="168"/>
      <c r="C97" s="168"/>
      <c r="D97" s="168"/>
      <c r="E97" s="168"/>
      <c r="F97" s="168"/>
      <c r="G97" s="168"/>
      <c r="H97" s="169"/>
      <c r="I97" s="4">
        <v>89</v>
      </c>
      <c r="J97" s="12">
        <v>0</v>
      </c>
      <c r="K97" s="12">
        <v>0</v>
      </c>
    </row>
    <row r="98" spans="1:11" x14ac:dyDescent="0.2">
      <c r="A98" s="167" t="s">
        <v>81</v>
      </c>
      <c r="B98" s="168"/>
      <c r="C98" s="168"/>
      <c r="D98" s="168"/>
      <c r="E98" s="168"/>
      <c r="F98" s="168"/>
      <c r="G98" s="168"/>
      <c r="H98" s="169"/>
      <c r="I98" s="4">
        <v>90</v>
      </c>
      <c r="J98" s="12">
        <v>0</v>
      </c>
      <c r="K98" s="12">
        <v>0</v>
      </c>
    </row>
    <row r="99" spans="1:11" x14ac:dyDescent="0.2">
      <c r="A99" s="167" t="s">
        <v>82</v>
      </c>
      <c r="B99" s="168"/>
      <c r="C99" s="168"/>
      <c r="D99" s="168"/>
      <c r="E99" s="168"/>
      <c r="F99" s="168"/>
      <c r="G99" s="168"/>
      <c r="H99" s="169"/>
      <c r="I99" s="4">
        <v>91</v>
      </c>
      <c r="J99" s="12">
        <v>0</v>
      </c>
      <c r="K99" s="12">
        <v>0</v>
      </c>
    </row>
    <row r="100" spans="1:11" x14ac:dyDescent="0.2">
      <c r="A100" s="167" t="s">
        <v>83</v>
      </c>
      <c r="B100" s="168"/>
      <c r="C100" s="168"/>
      <c r="D100" s="168"/>
      <c r="E100" s="168"/>
      <c r="F100" s="168"/>
      <c r="G100" s="168"/>
      <c r="H100" s="169"/>
      <c r="I100" s="4">
        <v>92</v>
      </c>
      <c r="J100" s="12">
        <v>13097101</v>
      </c>
      <c r="K100" s="12">
        <v>13097101</v>
      </c>
    </row>
    <row r="101" spans="1:11" x14ac:dyDescent="0.2">
      <c r="A101" s="172" t="s">
        <v>271</v>
      </c>
      <c r="B101" s="173"/>
      <c r="C101" s="173"/>
      <c r="D101" s="173"/>
      <c r="E101" s="173"/>
      <c r="F101" s="173"/>
      <c r="G101" s="173"/>
      <c r="H101" s="174"/>
      <c r="I101" s="4">
        <v>93</v>
      </c>
      <c r="J101" s="11">
        <f>SUM(J102:J113)</f>
        <v>58976662</v>
      </c>
      <c r="K101" s="11">
        <f>SUM(K102:K113)</f>
        <v>45682426</v>
      </c>
    </row>
    <row r="102" spans="1:11" x14ac:dyDescent="0.2">
      <c r="A102" s="167" t="s">
        <v>75</v>
      </c>
      <c r="B102" s="168"/>
      <c r="C102" s="168"/>
      <c r="D102" s="168"/>
      <c r="E102" s="168"/>
      <c r="F102" s="168"/>
      <c r="G102" s="168"/>
      <c r="H102" s="169"/>
      <c r="I102" s="4">
        <v>94</v>
      </c>
      <c r="J102" s="12">
        <v>0</v>
      </c>
      <c r="K102" s="12">
        <v>0</v>
      </c>
    </row>
    <row r="103" spans="1:11" x14ac:dyDescent="0.2">
      <c r="A103" s="167" t="s">
        <v>76</v>
      </c>
      <c r="B103" s="168"/>
      <c r="C103" s="168"/>
      <c r="D103" s="168"/>
      <c r="E103" s="168"/>
      <c r="F103" s="168"/>
      <c r="G103" s="168"/>
      <c r="H103" s="169"/>
      <c r="I103" s="4">
        <v>95</v>
      </c>
      <c r="J103" s="50">
        <v>11390897</v>
      </c>
      <c r="K103" s="50">
        <v>8008337</v>
      </c>
    </row>
    <row r="104" spans="1:11" x14ac:dyDescent="0.2">
      <c r="A104" s="167" t="s">
        <v>77</v>
      </c>
      <c r="B104" s="168"/>
      <c r="C104" s="168"/>
      <c r="D104" s="168"/>
      <c r="E104" s="168"/>
      <c r="F104" s="168"/>
      <c r="G104" s="168"/>
      <c r="H104" s="169"/>
      <c r="I104" s="4">
        <v>96</v>
      </c>
      <c r="J104" s="50">
        <v>7112490</v>
      </c>
      <c r="K104" s="50">
        <v>2017105</v>
      </c>
    </row>
    <row r="105" spans="1:11" x14ac:dyDescent="0.2">
      <c r="A105" s="167" t="s">
        <v>78</v>
      </c>
      <c r="B105" s="168"/>
      <c r="C105" s="168"/>
      <c r="D105" s="168"/>
      <c r="E105" s="168"/>
      <c r="F105" s="168"/>
      <c r="G105" s="168"/>
      <c r="H105" s="169"/>
      <c r="I105" s="4">
        <v>97</v>
      </c>
      <c r="J105" s="12">
        <v>0</v>
      </c>
      <c r="K105" s="12">
        <v>0</v>
      </c>
    </row>
    <row r="106" spans="1:11" x14ac:dyDescent="0.2">
      <c r="A106" s="167" t="s">
        <v>79</v>
      </c>
      <c r="B106" s="168"/>
      <c r="C106" s="168"/>
      <c r="D106" s="168"/>
      <c r="E106" s="168"/>
      <c r="F106" s="168"/>
      <c r="G106" s="168"/>
      <c r="H106" s="169"/>
      <c r="I106" s="4">
        <v>98</v>
      </c>
      <c r="J106" s="12">
        <v>26225099</v>
      </c>
      <c r="K106" s="12">
        <v>28162323</v>
      </c>
    </row>
    <row r="107" spans="1:11" x14ac:dyDescent="0.2">
      <c r="A107" s="167" t="s">
        <v>80</v>
      </c>
      <c r="B107" s="168"/>
      <c r="C107" s="168"/>
      <c r="D107" s="168"/>
      <c r="E107" s="168"/>
      <c r="F107" s="168"/>
      <c r="G107" s="168"/>
      <c r="H107" s="169"/>
      <c r="I107" s="4">
        <v>99</v>
      </c>
      <c r="J107" s="12">
        <v>0</v>
      </c>
      <c r="K107" s="12">
        <v>0</v>
      </c>
    </row>
    <row r="108" spans="1:11" x14ac:dyDescent="0.2">
      <c r="A108" s="167" t="s">
        <v>81</v>
      </c>
      <c r="B108" s="168"/>
      <c r="C108" s="168"/>
      <c r="D108" s="168"/>
      <c r="E108" s="168"/>
      <c r="F108" s="168"/>
      <c r="G108" s="168"/>
      <c r="H108" s="169"/>
      <c r="I108" s="4">
        <v>100</v>
      </c>
      <c r="J108" s="12">
        <v>0</v>
      </c>
      <c r="K108" s="12">
        <v>0</v>
      </c>
    </row>
    <row r="109" spans="1:11" x14ac:dyDescent="0.2">
      <c r="A109" s="167" t="s">
        <v>84</v>
      </c>
      <c r="B109" s="168"/>
      <c r="C109" s="168"/>
      <c r="D109" s="168"/>
      <c r="E109" s="168"/>
      <c r="F109" s="168"/>
      <c r="G109" s="168"/>
      <c r="H109" s="169"/>
      <c r="I109" s="4">
        <v>101</v>
      </c>
      <c r="J109" s="12">
        <v>3688052</v>
      </c>
      <c r="K109" s="12">
        <v>3339980</v>
      </c>
    </row>
    <row r="110" spans="1:11" x14ac:dyDescent="0.2">
      <c r="A110" s="167" t="s">
        <v>85</v>
      </c>
      <c r="B110" s="168"/>
      <c r="C110" s="168"/>
      <c r="D110" s="168"/>
      <c r="E110" s="168"/>
      <c r="F110" s="168"/>
      <c r="G110" s="168"/>
      <c r="H110" s="169"/>
      <c r="I110" s="4">
        <v>102</v>
      </c>
      <c r="J110" s="12">
        <v>4841841</v>
      </c>
      <c r="K110" s="12">
        <v>2394006</v>
      </c>
    </row>
    <row r="111" spans="1:11" x14ac:dyDescent="0.2">
      <c r="A111" s="167" t="s">
        <v>86</v>
      </c>
      <c r="B111" s="168"/>
      <c r="C111" s="168"/>
      <c r="D111" s="168"/>
      <c r="E111" s="168"/>
      <c r="F111" s="168"/>
      <c r="G111" s="168"/>
      <c r="H111" s="169"/>
      <c r="I111" s="4">
        <v>103</v>
      </c>
      <c r="J111" s="12">
        <v>0</v>
      </c>
      <c r="K111" s="12">
        <v>0</v>
      </c>
    </row>
    <row r="112" spans="1:11" x14ac:dyDescent="0.2">
      <c r="A112" s="167" t="s">
        <v>87</v>
      </c>
      <c r="B112" s="168"/>
      <c r="C112" s="168"/>
      <c r="D112" s="168"/>
      <c r="E112" s="168"/>
      <c r="F112" s="168"/>
      <c r="G112" s="168"/>
      <c r="H112" s="169"/>
      <c r="I112" s="4">
        <v>104</v>
      </c>
      <c r="J112" s="12">
        <v>0</v>
      </c>
      <c r="K112" s="12">
        <v>0</v>
      </c>
    </row>
    <row r="113" spans="1:11" x14ac:dyDescent="0.2">
      <c r="A113" s="167" t="s">
        <v>88</v>
      </c>
      <c r="B113" s="168"/>
      <c r="C113" s="168"/>
      <c r="D113" s="168"/>
      <c r="E113" s="168"/>
      <c r="F113" s="168"/>
      <c r="G113" s="168"/>
      <c r="H113" s="169"/>
      <c r="I113" s="4">
        <v>105</v>
      </c>
      <c r="J113" s="12">
        <v>5718283</v>
      </c>
      <c r="K113" s="12">
        <v>1760675</v>
      </c>
    </row>
    <row r="114" spans="1:11" ht="27" customHeight="1" x14ac:dyDescent="0.2">
      <c r="A114" s="172" t="s">
        <v>89</v>
      </c>
      <c r="B114" s="173"/>
      <c r="C114" s="173"/>
      <c r="D114" s="173"/>
      <c r="E114" s="173"/>
      <c r="F114" s="173"/>
      <c r="G114" s="173"/>
      <c r="H114" s="174"/>
      <c r="I114" s="4">
        <v>106</v>
      </c>
      <c r="J114" s="12">
        <v>2747983</v>
      </c>
      <c r="K114" s="12">
        <v>11554101</v>
      </c>
    </row>
    <row r="115" spans="1:11" x14ac:dyDescent="0.2">
      <c r="A115" s="172" t="s">
        <v>90</v>
      </c>
      <c r="B115" s="173"/>
      <c r="C115" s="173"/>
      <c r="D115" s="173"/>
      <c r="E115" s="173"/>
      <c r="F115" s="173"/>
      <c r="G115" s="173"/>
      <c r="H115" s="174"/>
      <c r="I115" s="4">
        <v>107</v>
      </c>
      <c r="J115" s="11">
        <f>J70+J87+J91+J101+J114</f>
        <v>823556703</v>
      </c>
      <c r="K115" s="11">
        <f>K70+K87+K91+K101+K114</f>
        <v>823723318</v>
      </c>
    </row>
    <row r="116" spans="1:11" x14ac:dyDescent="0.2">
      <c r="A116" s="180" t="s">
        <v>91</v>
      </c>
      <c r="B116" s="181"/>
      <c r="C116" s="181"/>
      <c r="D116" s="181"/>
      <c r="E116" s="181"/>
      <c r="F116" s="181"/>
      <c r="G116" s="181"/>
      <c r="H116" s="182"/>
      <c r="I116" s="5">
        <v>108</v>
      </c>
      <c r="J116" s="13">
        <v>804016</v>
      </c>
      <c r="K116" s="13">
        <v>804016</v>
      </c>
    </row>
    <row r="117" spans="1:11" x14ac:dyDescent="0.2">
      <c r="A117" s="183" t="s">
        <v>95</v>
      </c>
      <c r="B117" s="184"/>
      <c r="C117" s="184"/>
      <c r="D117" s="184"/>
      <c r="E117" s="184"/>
      <c r="F117" s="184"/>
      <c r="G117" s="184"/>
      <c r="H117" s="184"/>
      <c r="I117" s="185"/>
      <c r="J117" s="185"/>
      <c r="K117" s="186"/>
    </row>
    <row r="118" spans="1:11" x14ac:dyDescent="0.2">
      <c r="A118" s="187" t="s">
        <v>92</v>
      </c>
      <c r="B118" s="188"/>
      <c r="C118" s="188"/>
      <c r="D118" s="188"/>
      <c r="E118" s="188"/>
      <c r="F118" s="188"/>
      <c r="G118" s="188"/>
      <c r="H118" s="188"/>
      <c r="I118" s="189"/>
      <c r="J118" s="189"/>
      <c r="K118" s="190"/>
    </row>
    <row r="119" spans="1:11" x14ac:dyDescent="0.2">
      <c r="A119" s="191" t="s">
        <v>93</v>
      </c>
      <c r="B119" s="192"/>
      <c r="C119" s="192"/>
      <c r="D119" s="192"/>
      <c r="E119" s="192"/>
      <c r="F119" s="192"/>
      <c r="G119" s="192"/>
      <c r="H119" s="193"/>
      <c r="I119" s="32">
        <v>109</v>
      </c>
      <c r="J119" s="12">
        <v>696582892</v>
      </c>
      <c r="K119" s="12">
        <v>710230249</v>
      </c>
    </row>
    <row r="120" spans="1:11" ht="15" customHeight="1" x14ac:dyDescent="0.2">
      <c r="A120" s="194" t="s">
        <v>94</v>
      </c>
      <c r="B120" s="195"/>
      <c r="C120" s="195"/>
      <c r="D120" s="195"/>
      <c r="E120" s="195"/>
      <c r="F120" s="195"/>
      <c r="G120" s="195"/>
      <c r="H120" s="196"/>
      <c r="I120" s="31">
        <v>110</v>
      </c>
      <c r="J120" s="33">
        <v>0</v>
      </c>
      <c r="K120" s="13">
        <v>0</v>
      </c>
    </row>
    <row r="121" spans="1:11" ht="15.75" customHeight="1" x14ac:dyDescent="0.2">
      <c r="A121" s="1"/>
      <c r="B121" s="1"/>
      <c r="C121" s="1"/>
      <c r="D121" s="1"/>
      <c r="E121" s="1"/>
      <c r="F121" s="1"/>
      <c r="G121" s="1"/>
      <c r="H121" s="1"/>
      <c r="I121" s="2"/>
      <c r="J121" s="3"/>
      <c r="K121" s="3"/>
    </row>
    <row r="122" spans="1:11" x14ac:dyDescent="0.2">
      <c r="A122" s="178" t="s">
        <v>95</v>
      </c>
      <c r="B122" s="179"/>
      <c r="C122" s="179"/>
      <c r="D122" s="179"/>
      <c r="E122" s="179"/>
      <c r="F122" s="179"/>
      <c r="G122" s="179"/>
      <c r="H122" s="179"/>
      <c r="I122" s="179"/>
      <c r="J122" s="179"/>
      <c r="K122" s="179"/>
    </row>
    <row r="123" spans="1:11" x14ac:dyDescent="0.2">
      <c r="A123" s="178"/>
      <c r="B123" s="179"/>
      <c r="C123" s="179"/>
      <c r="D123" s="179"/>
      <c r="E123" s="179"/>
      <c r="F123" s="179"/>
      <c r="G123" s="179"/>
      <c r="H123" s="179"/>
      <c r="I123" s="179"/>
      <c r="J123" s="179"/>
      <c r="K123" s="179"/>
    </row>
  </sheetData>
  <mergeCells count="122">
    <mergeCell ref="A11:H11"/>
    <mergeCell ref="A12:H12"/>
    <mergeCell ref="A13:H13"/>
    <mergeCell ref="A14:H14"/>
    <mergeCell ref="A15:H15"/>
    <mergeCell ref="A16:H16"/>
    <mergeCell ref="A3:K3"/>
    <mergeCell ref="A18:H18"/>
    <mergeCell ref="A19:H19"/>
    <mergeCell ref="A4:K4"/>
    <mergeCell ref="A5:H5"/>
    <mergeCell ref="A6:H6"/>
    <mergeCell ref="A7:K7"/>
    <mergeCell ref="A8:H8"/>
    <mergeCell ref="A9:H9"/>
    <mergeCell ref="A10:H10"/>
    <mergeCell ref="A27:H27"/>
    <mergeCell ref="A28:H28"/>
    <mergeCell ref="A29:H29"/>
    <mergeCell ref="A30:H30"/>
    <mergeCell ref="A31:H31"/>
    <mergeCell ref="A32:H32"/>
    <mergeCell ref="A17:H17"/>
    <mergeCell ref="A34:H34"/>
    <mergeCell ref="A35:H35"/>
    <mergeCell ref="A20:H20"/>
    <mergeCell ref="A21:H21"/>
    <mergeCell ref="A22:H22"/>
    <mergeCell ref="A23:H23"/>
    <mergeCell ref="A24:H24"/>
    <mergeCell ref="A25:H25"/>
    <mergeCell ref="A26:H26"/>
    <mergeCell ref="A43:H43"/>
    <mergeCell ref="A44:H44"/>
    <mergeCell ref="A45:H45"/>
    <mergeCell ref="A46:H46"/>
    <mergeCell ref="A47:H47"/>
    <mergeCell ref="A48:H48"/>
    <mergeCell ref="A33:H33"/>
    <mergeCell ref="A50:H50"/>
    <mergeCell ref="A51:H51"/>
    <mergeCell ref="A36:H36"/>
    <mergeCell ref="A37:H37"/>
    <mergeCell ref="A38:H38"/>
    <mergeCell ref="A39:H39"/>
    <mergeCell ref="A40:H40"/>
    <mergeCell ref="A41:H41"/>
    <mergeCell ref="A42:H42"/>
    <mergeCell ref="A59:H59"/>
    <mergeCell ref="A60:H60"/>
    <mergeCell ref="A61:H61"/>
    <mergeCell ref="A62:H62"/>
    <mergeCell ref="A63:H63"/>
    <mergeCell ref="A64:H64"/>
    <mergeCell ref="A49:H49"/>
    <mergeCell ref="A66:H66"/>
    <mergeCell ref="A67:H67"/>
    <mergeCell ref="A52:H52"/>
    <mergeCell ref="A53:H53"/>
    <mergeCell ref="A54:H54"/>
    <mergeCell ref="A55:H55"/>
    <mergeCell ref="A56:H56"/>
    <mergeCell ref="A57:H57"/>
    <mergeCell ref="A58:H58"/>
    <mergeCell ref="A78:H78"/>
    <mergeCell ref="A79:H79"/>
    <mergeCell ref="A80:H80"/>
    <mergeCell ref="A65:H65"/>
    <mergeCell ref="A82:H82"/>
    <mergeCell ref="A83:H83"/>
    <mergeCell ref="A68:H68"/>
    <mergeCell ref="A69:K69"/>
    <mergeCell ref="A70:H70"/>
    <mergeCell ref="A71:H71"/>
    <mergeCell ref="A72:H72"/>
    <mergeCell ref="A73:H73"/>
    <mergeCell ref="A74:H74"/>
    <mergeCell ref="A123:K123"/>
    <mergeCell ref="A116:H116"/>
    <mergeCell ref="A117:K117"/>
    <mergeCell ref="A118:K118"/>
    <mergeCell ref="A119:H119"/>
    <mergeCell ref="A101:H101"/>
    <mergeCell ref="A102:H102"/>
    <mergeCell ref="A107:H107"/>
    <mergeCell ref="A108:H108"/>
    <mergeCell ref="A104:H104"/>
    <mergeCell ref="A120:H120"/>
    <mergeCell ref="A122:K122"/>
    <mergeCell ref="A114:H114"/>
    <mergeCell ref="A115:H115"/>
    <mergeCell ref="A113:H113"/>
    <mergeCell ref="A106:H106"/>
    <mergeCell ref="A105:H105"/>
    <mergeCell ref="A111:H111"/>
    <mergeCell ref="A112:H112"/>
    <mergeCell ref="A109:H109"/>
    <mergeCell ref="A110:H110"/>
    <mergeCell ref="A96:H96"/>
    <mergeCell ref="A97:H97"/>
    <mergeCell ref="A1:K1"/>
    <mergeCell ref="A2:K2"/>
    <mergeCell ref="A100:H100"/>
    <mergeCell ref="A103:H103"/>
    <mergeCell ref="A94:H94"/>
    <mergeCell ref="A95:H95"/>
    <mergeCell ref="A89:H89"/>
    <mergeCell ref="A90:H90"/>
    <mergeCell ref="A91:H91"/>
    <mergeCell ref="A92:H92"/>
    <mergeCell ref="A81:H81"/>
    <mergeCell ref="A98:H98"/>
    <mergeCell ref="A99:H99"/>
    <mergeCell ref="A84:H84"/>
    <mergeCell ref="A85:H85"/>
    <mergeCell ref="A86:H86"/>
    <mergeCell ref="A87:H87"/>
    <mergeCell ref="A88:H88"/>
    <mergeCell ref="A93:H93"/>
    <mergeCell ref="A75:H75"/>
    <mergeCell ref="A76:H76"/>
    <mergeCell ref="A77:H77"/>
  </mergeCells>
  <phoneticPr fontId="3" type="noConversion"/>
  <dataValidations count="4">
    <dataValidation type="whole" operator="notEqual" allowBlank="1" showInputMessage="1" showErrorMessage="1" errorTitle="Pogrešan unos" error="Mogu se unijeti samo cjelobrojne vrijednosti." sqref="J120">
      <formula1>999999999999</formula1>
    </dataValidation>
    <dataValidation type="whole" operator="notEqual" allowBlank="1" showInputMessage="1" showErrorMessage="1" errorTitle="Pogrešan unos" error="Mogu se unijeti samo cjelobrojne pozitivne ili negativne vrijednosti." sqref="J70:K70">
      <formula1>999999999999</formula1>
    </dataValidation>
    <dataValidation type="whole" operator="greaterThanOrEqual" allowBlank="1" showInputMessage="1" showErrorMessage="1" errorTitle="Pogrešan unos" error="Mogu se unijeti samo cjelobrojne pozitivne vrijednosti." sqref="J67:K68 J115:K116 J83:K83 J57:K57 J8:K10 J17:K17 J27:K27 J36:K36 J41:K42 J50:K50 J80:K80 J87:K87 J91:K91 J101:K101 J73:J78 K73">
      <formula1>0</formula1>
    </dataValidation>
    <dataValidation allowBlank="1" sqref="J92:K100 J102:K114 J11:K16 J18:K26 J28:K35 J37:K40 J43:K49 J51:K56 J58:K66 J71:K72 K74:K79 J81:K82 J84:K86 J88:K90 J79 J119 K119:K120"/>
  </dataValidations>
  <pageMargins left="0.74803149606299213" right="0.74803149606299213" top="0.98425196850393704" bottom="0.98425196850393704" header="0.51181102362204722" footer="0.51181102362204722"/>
  <pageSetup paperSize="9" scale="81" orientation="portrait" r:id="rId1"/>
  <headerFooter alignWithMargins="0"/>
  <rowBreaks count="1" manualBreakCount="1">
    <brk id="68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M72"/>
  <sheetViews>
    <sheetView zoomScaleNormal="100" zoomScaleSheetLayoutView="110" workbookViewId="0">
      <selection activeCell="M46" sqref="M46"/>
    </sheetView>
  </sheetViews>
  <sheetFormatPr defaultRowHeight="12.75" x14ac:dyDescent="0.2"/>
  <cols>
    <col min="1" max="8" width="7.28515625" style="248" customWidth="1"/>
    <col min="9" max="9" width="5.5703125" style="248" customWidth="1"/>
    <col min="10" max="13" width="9.28515625" style="248" customWidth="1"/>
    <col min="14" max="16384" width="9.140625" style="248"/>
  </cols>
  <sheetData>
    <row r="1" spans="1:13" ht="12.75" customHeight="1" x14ac:dyDescent="0.2">
      <c r="A1" s="247" t="s">
        <v>96</v>
      </c>
      <c r="B1" s="247"/>
      <c r="C1" s="247"/>
      <c r="D1" s="247"/>
      <c r="E1" s="247"/>
      <c r="F1" s="247"/>
      <c r="G1" s="247"/>
      <c r="H1" s="247"/>
      <c r="I1" s="247"/>
      <c r="J1" s="247"/>
      <c r="K1" s="247"/>
      <c r="L1" s="247"/>
      <c r="M1" s="247"/>
    </row>
    <row r="2" spans="1:13" ht="12.75" customHeight="1" x14ac:dyDescent="0.2">
      <c r="A2" s="249" t="s">
        <v>298</v>
      </c>
      <c r="B2" s="249"/>
      <c r="C2" s="249"/>
      <c r="D2" s="249"/>
      <c r="E2" s="249"/>
      <c r="F2" s="249"/>
      <c r="G2" s="249"/>
      <c r="H2" s="249"/>
      <c r="I2" s="249"/>
      <c r="J2" s="249"/>
      <c r="K2" s="249"/>
      <c r="L2" s="249"/>
      <c r="M2" s="249"/>
    </row>
    <row r="3" spans="1:13" x14ac:dyDescent="0.2">
      <c r="A3" s="250"/>
      <c r="B3" s="251"/>
      <c r="C3" s="251"/>
      <c r="D3" s="251"/>
      <c r="E3" s="251"/>
      <c r="F3" s="251"/>
      <c r="G3" s="251"/>
      <c r="H3" s="251"/>
      <c r="I3" s="251"/>
      <c r="J3" s="251"/>
      <c r="K3" s="251"/>
      <c r="L3" s="251"/>
      <c r="M3" s="252"/>
    </row>
    <row r="4" spans="1:13" ht="12.75" customHeight="1" x14ac:dyDescent="0.2">
      <c r="A4" s="253" t="s">
        <v>291</v>
      </c>
      <c r="B4" s="254"/>
      <c r="C4" s="254"/>
      <c r="D4" s="254"/>
      <c r="E4" s="254"/>
      <c r="F4" s="254"/>
      <c r="G4" s="254"/>
      <c r="H4" s="254"/>
      <c r="I4" s="254"/>
      <c r="J4" s="254"/>
      <c r="K4" s="254"/>
      <c r="L4" s="254"/>
      <c r="M4" s="255"/>
    </row>
    <row r="5" spans="1:13" ht="45" x14ac:dyDescent="0.2">
      <c r="A5" s="256" t="s">
        <v>6</v>
      </c>
      <c r="B5" s="256"/>
      <c r="C5" s="256"/>
      <c r="D5" s="256"/>
      <c r="E5" s="256"/>
      <c r="F5" s="256"/>
      <c r="G5" s="256"/>
      <c r="H5" s="256"/>
      <c r="I5" s="257" t="s">
        <v>7</v>
      </c>
      <c r="J5" s="258" t="s">
        <v>257</v>
      </c>
      <c r="K5" s="258" t="s">
        <v>258</v>
      </c>
      <c r="L5" s="258" t="s">
        <v>259</v>
      </c>
      <c r="M5" s="258" t="s">
        <v>260</v>
      </c>
    </row>
    <row r="6" spans="1:13" x14ac:dyDescent="0.2">
      <c r="A6" s="259">
        <v>1</v>
      </c>
      <c r="B6" s="259"/>
      <c r="C6" s="259"/>
      <c r="D6" s="259"/>
      <c r="E6" s="259"/>
      <c r="F6" s="259"/>
      <c r="G6" s="259"/>
      <c r="H6" s="259"/>
      <c r="I6" s="260">
        <v>2</v>
      </c>
      <c r="J6" s="261">
        <v>3</v>
      </c>
      <c r="K6" s="261">
        <v>4</v>
      </c>
      <c r="L6" s="261">
        <v>5</v>
      </c>
      <c r="M6" s="261">
        <v>6</v>
      </c>
    </row>
    <row r="7" spans="1:13" x14ac:dyDescent="0.2">
      <c r="A7" s="262" t="s">
        <v>300</v>
      </c>
      <c r="B7" s="263"/>
      <c r="C7" s="263"/>
      <c r="D7" s="263"/>
      <c r="E7" s="263"/>
      <c r="F7" s="263"/>
      <c r="G7" s="263"/>
      <c r="H7" s="264"/>
      <c r="I7" s="265">
        <v>111</v>
      </c>
      <c r="J7" s="266">
        <f>SUM(J8:J9)</f>
        <v>114149541</v>
      </c>
      <c r="K7" s="266">
        <f>SUM(K8:K9)</f>
        <v>39992003</v>
      </c>
      <c r="L7" s="266">
        <f>SUM(L8:L9)</f>
        <v>126607037</v>
      </c>
      <c r="M7" s="266">
        <f>SUM(M8:M9)</f>
        <v>39196018</v>
      </c>
    </row>
    <row r="8" spans="1:13" x14ac:dyDescent="0.2">
      <c r="A8" s="267" t="s">
        <v>99</v>
      </c>
      <c r="B8" s="268"/>
      <c r="C8" s="268"/>
      <c r="D8" s="268"/>
      <c r="E8" s="268"/>
      <c r="F8" s="268"/>
      <c r="G8" s="268"/>
      <c r="H8" s="269"/>
      <c r="I8" s="270">
        <v>112</v>
      </c>
      <c r="J8" s="271">
        <v>105363797</v>
      </c>
      <c r="K8" s="271">
        <v>37372112</v>
      </c>
      <c r="L8" s="271">
        <v>117328605</v>
      </c>
      <c r="M8" s="271">
        <v>36203753</v>
      </c>
    </row>
    <row r="9" spans="1:13" x14ac:dyDescent="0.2">
      <c r="A9" s="267" t="s">
        <v>100</v>
      </c>
      <c r="B9" s="268"/>
      <c r="C9" s="268"/>
      <c r="D9" s="268"/>
      <c r="E9" s="268"/>
      <c r="F9" s="268"/>
      <c r="G9" s="268"/>
      <c r="H9" s="269"/>
      <c r="I9" s="270">
        <v>113</v>
      </c>
      <c r="J9" s="271">
        <v>8785744</v>
      </c>
      <c r="K9" s="271">
        <v>2619891</v>
      </c>
      <c r="L9" s="271">
        <v>9278432</v>
      </c>
      <c r="M9" s="271">
        <v>2992265</v>
      </c>
    </row>
    <row r="10" spans="1:13" x14ac:dyDescent="0.2">
      <c r="A10" s="267" t="s">
        <v>301</v>
      </c>
      <c r="B10" s="268"/>
      <c r="C10" s="268"/>
      <c r="D10" s="268"/>
      <c r="E10" s="268"/>
      <c r="F10" s="268"/>
      <c r="G10" s="268"/>
      <c r="H10" s="269"/>
      <c r="I10" s="270">
        <v>114</v>
      </c>
      <c r="J10" s="272">
        <f>J11+J12+J16+J20+J21+J22+J25+J26</f>
        <v>122259797</v>
      </c>
      <c r="K10" s="272">
        <f>K11+K12+K16+K20+K21+K22+K25+K26</f>
        <v>41651386</v>
      </c>
      <c r="L10" s="272">
        <f>L11+L12+L16+L20+L21+L22+L25+L26</f>
        <v>126446577</v>
      </c>
      <c r="M10" s="272">
        <f>M11+M12+M16+M20+M21+M22+M25+M26</f>
        <v>42722212</v>
      </c>
    </row>
    <row r="11" spans="1:13" x14ac:dyDescent="0.2">
      <c r="A11" s="267" t="s">
        <v>101</v>
      </c>
      <c r="B11" s="268"/>
      <c r="C11" s="268"/>
      <c r="D11" s="268"/>
      <c r="E11" s="268"/>
      <c r="F11" s="268"/>
      <c r="G11" s="268"/>
      <c r="H11" s="269"/>
      <c r="I11" s="270">
        <v>115</v>
      </c>
      <c r="J11" s="271">
        <v>0</v>
      </c>
      <c r="K11" s="271">
        <v>0</v>
      </c>
      <c r="L11" s="271">
        <v>0</v>
      </c>
      <c r="M11" s="271">
        <v>0</v>
      </c>
    </row>
    <row r="12" spans="1:13" x14ac:dyDescent="0.2">
      <c r="A12" s="267" t="s">
        <v>302</v>
      </c>
      <c r="B12" s="268"/>
      <c r="C12" s="268"/>
      <c r="D12" s="268"/>
      <c r="E12" s="268"/>
      <c r="F12" s="268"/>
      <c r="G12" s="268"/>
      <c r="H12" s="269"/>
      <c r="I12" s="270">
        <v>116</v>
      </c>
      <c r="J12" s="272">
        <f>SUM(J13:J15)</f>
        <v>43183216</v>
      </c>
      <c r="K12" s="272">
        <f>SUM(K13:K15)</f>
        <v>15075992</v>
      </c>
      <c r="L12" s="272">
        <f>SUM(L13:L15)</f>
        <v>47075676</v>
      </c>
      <c r="M12" s="272">
        <f>SUM(M13:M15)</f>
        <v>15674112</v>
      </c>
    </row>
    <row r="13" spans="1:13" x14ac:dyDescent="0.2">
      <c r="A13" s="273" t="s">
        <v>102</v>
      </c>
      <c r="B13" s="274"/>
      <c r="C13" s="274"/>
      <c r="D13" s="274"/>
      <c r="E13" s="274"/>
      <c r="F13" s="274"/>
      <c r="G13" s="274"/>
      <c r="H13" s="275"/>
      <c r="I13" s="270">
        <v>117</v>
      </c>
      <c r="J13" s="271">
        <v>14063036</v>
      </c>
      <c r="K13" s="271">
        <v>4568264</v>
      </c>
      <c r="L13" s="271">
        <v>13847525</v>
      </c>
      <c r="M13" s="271">
        <v>4341068</v>
      </c>
    </row>
    <row r="14" spans="1:13" x14ac:dyDescent="0.2">
      <c r="A14" s="273" t="s">
        <v>103</v>
      </c>
      <c r="B14" s="274"/>
      <c r="C14" s="274"/>
      <c r="D14" s="274"/>
      <c r="E14" s="274"/>
      <c r="F14" s="274"/>
      <c r="G14" s="274"/>
      <c r="H14" s="275"/>
      <c r="I14" s="270">
        <v>118</v>
      </c>
      <c r="J14" s="271">
        <v>0</v>
      </c>
      <c r="K14" s="271">
        <v>0</v>
      </c>
      <c r="L14" s="271">
        <v>0</v>
      </c>
      <c r="M14" s="271">
        <v>0</v>
      </c>
    </row>
    <row r="15" spans="1:13" x14ac:dyDescent="0.2">
      <c r="A15" s="273" t="s">
        <v>104</v>
      </c>
      <c r="B15" s="274"/>
      <c r="C15" s="274"/>
      <c r="D15" s="274"/>
      <c r="E15" s="274"/>
      <c r="F15" s="274"/>
      <c r="G15" s="274"/>
      <c r="H15" s="275"/>
      <c r="I15" s="270">
        <v>119</v>
      </c>
      <c r="J15" s="271">
        <v>29120180</v>
      </c>
      <c r="K15" s="271">
        <v>10507728</v>
      </c>
      <c r="L15" s="271">
        <v>33228151</v>
      </c>
      <c r="M15" s="271">
        <v>11333044</v>
      </c>
    </row>
    <row r="16" spans="1:13" x14ac:dyDescent="0.2">
      <c r="A16" s="267" t="s">
        <v>303</v>
      </c>
      <c r="B16" s="268"/>
      <c r="C16" s="268"/>
      <c r="D16" s="268"/>
      <c r="E16" s="268"/>
      <c r="F16" s="268"/>
      <c r="G16" s="268"/>
      <c r="H16" s="269"/>
      <c r="I16" s="270">
        <v>120</v>
      </c>
      <c r="J16" s="272">
        <f>SUM(J17:J19)</f>
        <v>52221427</v>
      </c>
      <c r="K16" s="272">
        <f>SUM(K17:K19)</f>
        <v>17477576</v>
      </c>
      <c r="L16" s="272">
        <f>SUM(L17:L19)</f>
        <v>50403788</v>
      </c>
      <c r="M16" s="272">
        <f>SUM(M17:M19)</f>
        <v>16530896</v>
      </c>
    </row>
    <row r="17" spans="1:13" x14ac:dyDescent="0.2">
      <c r="A17" s="273" t="s">
        <v>105</v>
      </c>
      <c r="B17" s="274"/>
      <c r="C17" s="274"/>
      <c r="D17" s="274"/>
      <c r="E17" s="274"/>
      <c r="F17" s="274"/>
      <c r="G17" s="274"/>
      <c r="H17" s="275"/>
      <c r="I17" s="270">
        <v>121</v>
      </c>
      <c r="J17" s="271">
        <v>32273703</v>
      </c>
      <c r="K17" s="271">
        <v>10742111</v>
      </c>
      <c r="L17" s="271">
        <v>31510290</v>
      </c>
      <c r="M17" s="271">
        <v>10313409</v>
      </c>
    </row>
    <row r="18" spans="1:13" x14ac:dyDescent="0.2">
      <c r="A18" s="273" t="s">
        <v>106</v>
      </c>
      <c r="B18" s="274"/>
      <c r="C18" s="274"/>
      <c r="D18" s="274"/>
      <c r="E18" s="274"/>
      <c r="F18" s="274"/>
      <c r="G18" s="274"/>
      <c r="H18" s="275"/>
      <c r="I18" s="270">
        <v>122</v>
      </c>
      <c r="J18" s="271">
        <v>12242780</v>
      </c>
      <c r="K18" s="271">
        <v>4156653</v>
      </c>
      <c r="L18" s="271">
        <v>11463935</v>
      </c>
      <c r="M18" s="271">
        <v>3780421</v>
      </c>
    </row>
    <row r="19" spans="1:13" x14ac:dyDescent="0.2">
      <c r="A19" s="273" t="s">
        <v>107</v>
      </c>
      <c r="B19" s="274"/>
      <c r="C19" s="274"/>
      <c r="D19" s="274"/>
      <c r="E19" s="274"/>
      <c r="F19" s="274"/>
      <c r="G19" s="274"/>
      <c r="H19" s="275"/>
      <c r="I19" s="270">
        <v>123</v>
      </c>
      <c r="J19" s="271">
        <v>7704944</v>
      </c>
      <c r="K19" s="271">
        <v>2578812</v>
      </c>
      <c r="L19" s="271">
        <v>7429563</v>
      </c>
      <c r="M19" s="271">
        <v>2437066</v>
      </c>
    </row>
    <row r="20" spans="1:13" x14ac:dyDescent="0.2">
      <c r="A20" s="267" t="s">
        <v>108</v>
      </c>
      <c r="B20" s="268"/>
      <c r="C20" s="268"/>
      <c r="D20" s="268"/>
      <c r="E20" s="268"/>
      <c r="F20" s="268"/>
      <c r="G20" s="268"/>
      <c r="H20" s="269"/>
      <c r="I20" s="270">
        <v>124</v>
      </c>
      <c r="J20" s="271">
        <v>7544392</v>
      </c>
      <c r="K20" s="271">
        <v>1915467</v>
      </c>
      <c r="L20" s="271">
        <v>8002204</v>
      </c>
      <c r="M20" s="271">
        <v>2477567</v>
      </c>
    </row>
    <row r="21" spans="1:13" x14ac:dyDescent="0.2">
      <c r="A21" s="267" t="s">
        <v>109</v>
      </c>
      <c r="B21" s="268"/>
      <c r="C21" s="268"/>
      <c r="D21" s="268"/>
      <c r="E21" s="268"/>
      <c r="F21" s="268"/>
      <c r="G21" s="268"/>
      <c r="H21" s="269"/>
      <c r="I21" s="270">
        <v>125</v>
      </c>
      <c r="J21" s="271">
        <v>18033179</v>
      </c>
      <c r="K21" s="271">
        <v>6822598</v>
      </c>
      <c r="L21" s="271">
        <v>18901444</v>
      </c>
      <c r="M21" s="271">
        <v>7796867</v>
      </c>
    </row>
    <row r="22" spans="1:13" x14ac:dyDescent="0.2">
      <c r="A22" s="267" t="s">
        <v>304</v>
      </c>
      <c r="B22" s="268"/>
      <c r="C22" s="268"/>
      <c r="D22" s="268"/>
      <c r="E22" s="268"/>
      <c r="F22" s="268"/>
      <c r="G22" s="268"/>
      <c r="H22" s="269"/>
      <c r="I22" s="270">
        <v>126</v>
      </c>
      <c r="J22" s="272">
        <f>SUM(J23:J24)</f>
        <v>0</v>
      </c>
      <c r="K22" s="272">
        <f>SUM(K23:K24)</f>
        <v>0</v>
      </c>
      <c r="L22" s="272">
        <f>SUM(L23:L24)</f>
        <v>0</v>
      </c>
      <c r="M22" s="272">
        <f>SUM(M23:M24)</f>
        <v>0</v>
      </c>
    </row>
    <row r="23" spans="1:13" x14ac:dyDescent="0.2">
      <c r="A23" s="273" t="s">
        <v>110</v>
      </c>
      <c r="B23" s="274"/>
      <c r="C23" s="274"/>
      <c r="D23" s="274"/>
      <c r="E23" s="274"/>
      <c r="F23" s="274"/>
      <c r="G23" s="274"/>
      <c r="H23" s="275"/>
      <c r="I23" s="270">
        <v>127</v>
      </c>
      <c r="J23" s="271">
        <v>0</v>
      </c>
      <c r="K23" s="271">
        <v>0</v>
      </c>
      <c r="L23" s="271">
        <v>0</v>
      </c>
      <c r="M23" s="271">
        <v>0</v>
      </c>
    </row>
    <row r="24" spans="1:13" x14ac:dyDescent="0.2">
      <c r="A24" s="273" t="s">
        <v>111</v>
      </c>
      <c r="B24" s="274"/>
      <c r="C24" s="274"/>
      <c r="D24" s="274"/>
      <c r="E24" s="274"/>
      <c r="F24" s="274"/>
      <c r="G24" s="274"/>
      <c r="H24" s="275"/>
      <c r="I24" s="270">
        <v>128</v>
      </c>
      <c r="J24" s="271">
        <v>0</v>
      </c>
      <c r="K24" s="271">
        <v>0</v>
      </c>
      <c r="L24" s="271">
        <v>0</v>
      </c>
      <c r="M24" s="271">
        <v>0</v>
      </c>
    </row>
    <row r="25" spans="1:13" x14ac:dyDescent="0.2">
      <c r="A25" s="267" t="s">
        <v>112</v>
      </c>
      <c r="B25" s="268"/>
      <c r="C25" s="268"/>
      <c r="D25" s="268"/>
      <c r="E25" s="268"/>
      <c r="F25" s="268"/>
      <c r="G25" s="268"/>
      <c r="H25" s="269"/>
      <c r="I25" s="270">
        <v>129</v>
      </c>
      <c r="J25" s="271">
        <v>0</v>
      </c>
      <c r="K25" s="271">
        <v>0</v>
      </c>
      <c r="L25" s="271">
        <v>0</v>
      </c>
      <c r="M25" s="271">
        <v>0</v>
      </c>
    </row>
    <row r="26" spans="1:13" x14ac:dyDescent="0.2">
      <c r="A26" s="267" t="s">
        <v>299</v>
      </c>
      <c r="B26" s="268"/>
      <c r="C26" s="268"/>
      <c r="D26" s="268"/>
      <c r="E26" s="268"/>
      <c r="F26" s="268"/>
      <c r="G26" s="268"/>
      <c r="H26" s="269"/>
      <c r="I26" s="270">
        <v>130</v>
      </c>
      <c r="J26" s="271">
        <v>1277583</v>
      </c>
      <c r="K26" s="271">
        <v>359753</v>
      </c>
      <c r="L26" s="271">
        <v>2063465</v>
      </c>
      <c r="M26" s="271">
        <v>242770</v>
      </c>
    </row>
    <row r="27" spans="1:13" x14ac:dyDescent="0.2">
      <c r="A27" s="267" t="s">
        <v>305</v>
      </c>
      <c r="B27" s="268"/>
      <c r="C27" s="268"/>
      <c r="D27" s="268"/>
      <c r="E27" s="268"/>
      <c r="F27" s="268"/>
      <c r="G27" s="268"/>
      <c r="H27" s="269"/>
      <c r="I27" s="270">
        <v>131</v>
      </c>
      <c r="J27" s="272">
        <f>SUM(J28:J32)</f>
        <v>5084544</v>
      </c>
      <c r="K27" s="272">
        <f>SUM(K28:K32)</f>
        <v>1618237</v>
      </c>
      <c r="L27" s="272">
        <f>SUM(L28:L32)</f>
        <v>12329628</v>
      </c>
      <c r="M27" s="272">
        <f>SUM(M28:M32)</f>
        <v>4193564</v>
      </c>
    </row>
    <row r="28" spans="1:13" ht="22.5" customHeight="1" x14ac:dyDescent="0.2">
      <c r="A28" s="267" t="s">
        <v>113</v>
      </c>
      <c r="B28" s="268"/>
      <c r="C28" s="268"/>
      <c r="D28" s="268"/>
      <c r="E28" s="268"/>
      <c r="F28" s="268"/>
      <c r="G28" s="268"/>
      <c r="H28" s="269"/>
      <c r="I28" s="270">
        <v>132</v>
      </c>
      <c r="J28" s="271">
        <v>0</v>
      </c>
      <c r="K28" s="271">
        <v>0</v>
      </c>
      <c r="L28" s="271">
        <v>0</v>
      </c>
      <c r="M28" s="271">
        <v>0</v>
      </c>
    </row>
    <row r="29" spans="1:13" ht="21" customHeight="1" x14ac:dyDescent="0.2">
      <c r="A29" s="267" t="s">
        <v>313</v>
      </c>
      <c r="B29" s="268"/>
      <c r="C29" s="268"/>
      <c r="D29" s="268"/>
      <c r="E29" s="268"/>
      <c r="F29" s="268"/>
      <c r="G29" s="268"/>
      <c r="H29" s="269"/>
      <c r="I29" s="270">
        <v>133</v>
      </c>
      <c r="J29" s="271">
        <v>4936789</v>
      </c>
      <c r="K29" s="271">
        <v>1606562</v>
      </c>
      <c r="L29" s="271">
        <v>5793306</v>
      </c>
      <c r="M29" s="271">
        <v>925403</v>
      </c>
    </row>
    <row r="30" spans="1:13" x14ac:dyDescent="0.2">
      <c r="A30" s="267" t="s">
        <v>114</v>
      </c>
      <c r="B30" s="268"/>
      <c r="C30" s="268"/>
      <c r="D30" s="268"/>
      <c r="E30" s="268"/>
      <c r="F30" s="268"/>
      <c r="G30" s="268"/>
      <c r="H30" s="269"/>
      <c r="I30" s="270">
        <v>134</v>
      </c>
      <c r="J30" s="271">
        <v>0</v>
      </c>
      <c r="K30" s="271">
        <v>0</v>
      </c>
      <c r="L30" s="271">
        <v>6536322</v>
      </c>
      <c r="M30" s="271">
        <v>3268161</v>
      </c>
    </row>
    <row r="31" spans="1:13" x14ac:dyDescent="0.2">
      <c r="A31" s="267" t="s">
        <v>115</v>
      </c>
      <c r="B31" s="268"/>
      <c r="C31" s="268"/>
      <c r="D31" s="268"/>
      <c r="E31" s="268"/>
      <c r="F31" s="268"/>
      <c r="G31" s="268"/>
      <c r="H31" s="269"/>
      <c r="I31" s="270">
        <v>135</v>
      </c>
      <c r="J31" s="271">
        <v>0</v>
      </c>
      <c r="K31" s="271">
        <v>0</v>
      </c>
      <c r="L31" s="271">
        <v>0</v>
      </c>
      <c r="M31" s="271">
        <v>0</v>
      </c>
    </row>
    <row r="32" spans="1:13" x14ac:dyDescent="0.2">
      <c r="A32" s="267" t="s">
        <v>116</v>
      </c>
      <c r="B32" s="268"/>
      <c r="C32" s="268"/>
      <c r="D32" s="268"/>
      <c r="E32" s="268"/>
      <c r="F32" s="268"/>
      <c r="G32" s="268"/>
      <c r="H32" s="269"/>
      <c r="I32" s="270">
        <v>136</v>
      </c>
      <c r="J32" s="276">
        <v>147755</v>
      </c>
      <c r="K32" s="271">
        <v>11675</v>
      </c>
      <c r="L32" s="276">
        <v>0</v>
      </c>
      <c r="M32" s="276">
        <v>0</v>
      </c>
    </row>
    <row r="33" spans="1:13" x14ac:dyDescent="0.2">
      <c r="A33" s="267" t="s">
        <v>306</v>
      </c>
      <c r="B33" s="268"/>
      <c r="C33" s="268"/>
      <c r="D33" s="268"/>
      <c r="E33" s="268"/>
      <c r="F33" s="268"/>
      <c r="G33" s="268"/>
      <c r="H33" s="269"/>
      <c r="I33" s="270">
        <v>137</v>
      </c>
      <c r="J33" s="272">
        <f>SUM(J34:J37)</f>
        <v>3961555</v>
      </c>
      <c r="K33" s="272">
        <f>SUM(K34:K37)</f>
        <v>1654112</v>
      </c>
      <c r="L33" s="272">
        <f>SUM(L34:L37)</f>
        <v>7976414</v>
      </c>
      <c r="M33" s="272">
        <f>SUM(M34:M37)</f>
        <v>1578263</v>
      </c>
    </row>
    <row r="34" spans="1:13" ht="22.5" customHeight="1" x14ac:dyDescent="0.2">
      <c r="A34" s="267" t="s">
        <v>117</v>
      </c>
      <c r="B34" s="268"/>
      <c r="C34" s="268"/>
      <c r="D34" s="268"/>
      <c r="E34" s="268"/>
      <c r="F34" s="268"/>
      <c r="G34" s="268"/>
      <c r="H34" s="269"/>
      <c r="I34" s="270">
        <v>138</v>
      </c>
      <c r="J34" s="271">
        <v>0</v>
      </c>
      <c r="K34" s="271">
        <v>0</v>
      </c>
      <c r="L34" s="271">
        <v>0</v>
      </c>
      <c r="M34" s="271">
        <v>0</v>
      </c>
    </row>
    <row r="35" spans="1:13" ht="22.5" customHeight="1" x14ac:dyDescent="0.2">
      <c r="A35" s="267" t="s">
        <v>118</v>
      </c>
      <c r="B35" s="268"/>
      <c r="C35" s="268"/>
      <c r="D35" s="268"/>
      <c r="E35" s="268"/>
      <c r="F35" s="268"/>
      <c r="G35" s="268"/>
      <c r="H35" s="269"/>
      <c r="I35" s="270">
        <v>139</v>
      </c>
      <c r="J35" s="271">
        <v>3029198</v>
      </c>
      <c r="K35" s="271">
        <v>1377334</v>
      </c>
      <c r="L35" s="271">
        <v>6931116</v>
      </c>
      <c r="M35" s="271">
        <v>1105702</v>
      </c>
    </row>
    <row r="36" spans="1:13" ht="14.25" customHeight="1" x14ac:dyDescent="0.2">
      <c r="A36" s="267" t="s">
        <v>119</v>
      </c>
      <c r="B36" s="268"/>
      <c r="C36" s="268"/>
      <c r="D36" s="268"/>
      <c r="E36" s="268"/>
      <c r="F36" s="268"/>
      <c r="G36" s="268"/>
      <c r="H36" s="269"/>
      <c r="I36" s="270">
        <v>140</v>
      </c>
      <c r="J36" s="271">
        <v>0</v>
      </c>
      <c r="K36" s="271">
        <v>0</v>
      </c>
      <c r="L36" s="271">
        <v>0</v>
      </c>
      <c r="M36" s="271">
        <v>0</v>
      </c>
    </row>
    <row r="37" spans="1:13" x14ac:dyDescent="0.2">
      <c r="A37" s="267" t="s">
        <v>120</v>
      </c>
      <c r="B37" s="268"/>
      <c r="C37" s="268"/>
      <c r="D37" s="268"/>
      <c r="E37" s="268"/>
      <c r="F37" s="268"/>
      <c r="G37" s="268"/>
      <c r="H37" s="269"/>
      <c r="I37" s="270">
        <v>141</v>
      </c>
      <c r="J37" s="271">
        <v>932357</v>
      </c>
      <c r="K37" s="271">
        <v>276778</v>
      </c>
      <c r="L37" s="271">
        <v>1045298</v>
      </c>
      <c r="M37" s="271">
        <v>472561</v>
      </c>
    </row>
    <row r="38" spans="1:13" x14ac:dyDescent="0.2">
      <c r="A38" s="267" t="s">
        <v>121</v>
      </c>
      <c r="B38" s="268"/>
      <c r="C38" s="268"/>
      <c r="D38" s="268"/>
      <c r="E38" s="268"/>
      <c r="F38" s="268"/>
      <c r="G38" s="268"/>
      <c r="H38" s="269"/>
      <c r="I38" s="270">
        <v>142</v>
      </c>
      <c r="J38" s="271">
        <v>4699708</v>
      </c>
      <c r="K38" s="271">
        <v>1611725</v>
      </c>
      <c r="L38" s="271">
        <v>9133684</v>
      </c>
      <c r="M38" s="271">
        <v>3151412</v>
      </c>
    </row>
    <row r="39" spans="1:13" x14ac:dyDescent="0.2">
      <c r="A39" s="267" t="s">
        <v>122</v>
      </c>
      <c r="B39" s="268"/>
      <c r="C39" s="268"/>
      <c r="D39" s="268"/>
      <c r="E39" s="268"/>
      <c r="F39" s="268"/>
      <c r="G39" s="268"/>
      <c r="H39" s="269"/>
      <c r="I39" s="270">
        <v>143</v>
      </c>
      <c r="J39" s="271">
        <v>0</v>
      </c>
      <c r="K39" s="271">
        <v>0</v>
      </c>
      <c r="L39" s="271">
        <v>0</v>
      </c>
      <c r="M39" s="271">
        <v>0</v>
      </c>
    </row>
    <row r="40" spans="1:13" x14ac:dyDescent="0.2">
      <c r="A40" s="267" t="s">
        <v>123</v>
      </c>
      <c r="B40" s="268"/>
      <c r="C40" s="268"/>
      <c r="D40" s="268"/>
      <c r="E40" s="268"/>
      <c r="F40" s="268"/>
      <c r="G40" s="268"/>
      <c r="H40" s="269"/>
      <c r="I40" s="270">
        <v>144</v>
      </c>
      <c r="J40" s="271">
        <v>0</v>
      </c>
      <c r="K40" s="271">
        <v>0</v>
      </c>
      <c r="L40" s="271">
        <v>0</v>
      </c>
      <c r="M40" s="271">
        <v>0</v>
      </c>
    </row>
    <row r="41" spans="1:13" x14ac:dyDescent="0.2">
      <c r="A41" s="267" t="s">
        <v>124</v>
      </c>
      <c r="B41" s="268"/>
      <c r="C41" s="268"/>
      <c r="D41" s="268"/>
      <c r="E41" s="268"/>
      <c r="F41" s="268"/>
      <c r="G41" s="268"/>
      <c r="H41" s="269"/>
      <c r="I41" s="270">
        <v>145</v>
      </c>
      <c r="J41" s="271">
        <v>0</v>
      </c>
      <c r="K41" s="271">
        <v>0</v>
      </c>
      <c r="L41" s="271">
        <v>0</v>
      </c>
      <c r="M41" s="271">
        <v>0</v>
      </c>
    </row>
    <row r="42" spans="1:13" x14ac:dyDescent="0.2">
      <c r="A42" s="267" t="s">
        <v>307</v>
      </c>
      <c r="B42" s="268"/>
      <c r="C42" s="268"/>
      <c r="D42" s="268"/>
      <c r="E42" s="268"/>
      <c r="F42" s="268"/>
      <c r="G42" s="268"/>
      <c r="H42" s="269"/>
      <c r="I42" s="270">
        <v>146</v>
      </c>
      <c r="J42" s="272">
        <f>J7+J27+J38+J40</f>
        <v>123933793</v>
      </c>
      <c r="K42" s="272">
        <f>K7+K27+K38+K40</f>
        <v>43221965</v>
      </c>
      <c r="L42" s="272">
        <f>L7+L27+L38+L40</f>
        <v>148070349</v>
      </c>
      <c r="M42" s="272">
        <f>M7+M27+M38+M40</f>
        <v>46540994</v>
      </c>
    </row>
    <row r="43" spans="1:13" x14ac:dyDescent="0.2">
      <c r="A43" s="267" t="s">
        <v>308</v>
      </c>
      <c r="B43" s="268"/>
      <c r="C43" s="268"/>
      <c r="D43" s="268"/>
      <c r="E43" s="268"/>
      <c r="F43" s="268"/>
      <c r="G43" s="268"/>
      <c r="H43" s="269"/>
      <c r="I43" s="270">
        <v>147</v>
      </c>
      <c r="J43" s="272">
        <f>J10+J33+J39+J41</f>
        <v>126221352</v>
      </c>
      <c r="K43" s="272">
        <f>K10+K33+K39+K41</f>
        <v>43305498</v>
      </c>
      <c r="L43" s="272">
        <f>L10+L33+L39+L41</f>
        <v>134422991</v>
      </c>
      <c r="M43" s="272">
        <f>M10+M33+M39+M41</f>
        <v>44300475</v>
      </c>
    </row>
    <row r="44" spans="1:13" x14ac:dyDescent="0.2">
      <c r="A44" s="267" t="s">
        <v>309</v>
      </c>
      <c r="B44" s="268"/>
      <c r="C44" s="268"/>
      <c r="D44" s="268"/>
      <c r="E44" s="268"/>
      <c r="F44" s="268"/>
      <c r="G44" s="268"/>
      <c r="H44" s="269"/>
      <c r="I44" s="270">
        <v>148</v>
      </c>
      <c r="J44" s="272">
        <f>J42-J43</f>
        <v>-2287559</v>
      </c>
      <c r="K44" s="272">
        <f>K42-K43</f>
        <v>-83533</v>
      </c>
      <c r="L44" s="272">
        <f>L42-L43</f>
        <v>13647358</v>
      </c>
      <c r="M44" s="272">
        <f>M42-M43</f>
        <v>2240519</v>
      </c>
    </row>
    <row r="45" spans="1:13" x14ac:dyDescent="0.2">
      <c r="A45" s="277" t="s">
        <v>125</v>
      </c>
      <c r="B45" s="278"/>
      <c r="C45" s="278"/>
      <c r="D45" s="278"/>
      <c r="E45" s="278"/>
      <c r="F45" s="278"/>
      <c r="G45" s="278"/>
      <c r="H45" s="279"/>
      <c r="I45" s="270">
        <v>149</v>
      </c>
      <c r="J45" s="272">
        <f>IF(J42&gt;J43,J42-J43,0)</f>
        <v>0</v>
      </c>
      <c r="K45" s="272">
        <f>IF(K42&gt;K43,K42-K43,0)</f>
        <v>0</v>
      </c>
      <c r="L45" s="272">
        <f>IF(L42&gt;L43,L42-L43,0)</f>
        <v>13647358</v>
      </c>
      <c r="M45" s="272">
        <f>IF(M42&gt;M43,M42-M43,0)</f>
        <v>2240519</v>
      </c>
    </row>
    <row r="46" spans="1:13" x14ac:dyDescent="0.2">
      <c r="A46" s="277" t="s">
        <v>126</v>
      </c>
      <c r="B46" s="278"/>
      <c r="C46" s="278"/>
      <c r="D46" s="278"/>
      <c r="E46" s="278"/>
      <c r="F46" s="278"/>
      <c r="G46" s="278"/>
      <c r="H46" s="279"/>
      <c r="I46" s="270">
        <v>150</v>
      </c>
      <c r="J46" s="272">
        <f>IF(J43&gt;J42,J43-J42,0)</f>
        <v>2287559</v>
      </c>
      <c r="K46" s="272">
        <f>IF(K43&gt;K42,K43-K42,0)</f>
        <v>83533</v>
      </c>
      <c r="L46" s="272">
        <f>IF(L43&gt;L42,L43-L42,0)</f>
        <v>0</v>
      </c>
      <c r="M46" s="272">
        <f>IF(M43&gt;M42,M43-M42,0)</f>
        <v>0</v>
      </c>
    </row>
    <row r="47" spans="1:13" x14ac:dyDescent="0.2">
      <c r="A47" s="267" t="s">
        <v>127</v>
      </c>
      <c r="B47" s="268"/>
      <c r="C47" s="268"/>
      <c r="D47" s="268"/>
      <c r="E47" s="268"/>
      <c r="F47" s="268"/>
      <c r="G47" s="268"/>
      <c r="H47" s="269"/>
      <c r="I47" s="270">
        <v>151</v>
      </c>
      <c r="J47" s="271">
        <v>0</v>
      </c>
      <c r="K47" s="271">
        <v>0</v>
      </c>
      <c r="L47" s="271">
        <v>0</v>
      </c>
      <c r="M47" s="271">
        <v>0</v>
      </c>
    </row>
    <row r="48" spans="1:13" x14ac:dyDescent="0.2">
      <c r="A48" s="267" t="s">
        <v>310</v>
      </c>
      <c r="B48" s="268"/>
      <c r="C48" s="268"/>
      <c r="D48" s="268"/>
      <c r="E48" s="268"/>
      <c r="F48" s="268"/>
      <c r="G48" s="268"/>
      <c r="H48" s="269"/>
      <c r="I48" s="270">
        <v>152</v>
      </c>
      <c r="J48" s="272">
        <f>J44-J47</f>
        <v>-2287559</v>
      </c>
      <c r="K48" s="272">
        <f>K44-K47</f>
        <v>-83533</v>
      </c>
      <c r="L48" s="272">
        <f>L44-L47</f>
        <v>13647358</v>
      </c>
      <c r="M48" s="272">
        <f>M44-M47</f>
        <v>2240519</v>
      </c>
    </row>
    <row r="49" spans="1:13" x14ac:dyDescent="0.2">
      <c r="A49" s="277" t="s">
        <v>128</v>
      </c>
      <c r="B49" s="278"/>
      <c r="C49" s="278"/>
      <c r="D49" s="278"/>
      <c r="E49" s="278"/>
      <c r="F49" s="278"/>
      <c r="G49" s="278"/>
      <c r="H49" s="279"/>
      <c r="I49" s="270">
        <v>153</v>
      </c>
      <c r="J49" s="272">
        <f>IF(J48&gt;0,J48,0)</f>
        <v>0</v>
      </c>
      <c r="K49" s="272">
        <f>IF(K48&gt;0,K48,0)</f>
        <v>0</v>
      </c>
      <c r="L49" s="272">
        <f>IF(L48&gt;0,L48,0)</f>
        <v>13647358</v>
      </c>
      <c r="M49" s="272">
        <f>IF(M48&gt;0,M48,0)</f>
        <v>2240519</v>
      </c>
    </row>
    <row r="50" spans="1:13" ht="12" customHeight="1" x14ac:dyDescent="0.2">
      <c r="A50" s="280" t="s">
        <v>129</v>
      </c>
      <c r="B50" s="281"/>
      <c r="C50" s="281"/>
      <c r="D50" s="281"/>
      <c r="E50" s="281"/>
      <c r="F50" s="281"/>
      <c r="G50" s="281"/>
      <c r="H50" s="282"/>
      <c r="I50" s="283">
        <v>154</v>
      </c>
      <c r="J50" s="284">
        <f>IF(J48&lt;0,-J48,0)</f>
        <v>2287559</v>
      </c>
      <c r="K50" s="284">
        <f>IF(K48&lt;0,-K48,0)</f>
        <v>83533</v>
      </c>
      <c r="L50" s="284">
        <f>IF(L48&lt;0,-L48,0)</f>
        <v>0</v>
      </c>
      <c r="M50" s="284">
        <f>IF(M48&lt;0,-M48,0)</f>
        <v>0</v>
      </c>
    </row>
    <row r="51" spans="1:13" ht="12" customHeight="1" x14ac:dyDescent="0.2">
      <c r="A51" s="285"/>
      <c r="B51" s="285"/>
      <c r="C51" s="285"/>
      <c r="D51" s="285"/>
      <c r="E51" s="285"/>
      <c r="F51" s="285"/>
      <c r="G51" s="285"/>
      <c r="H51" s="285"/>
      <c r="I51" s="286"/>
      <c r="J51" s="287"/>
      <c r="K51" s="287"/>
      <c r="L51" s="287"/>
      <c r="M51" s="287"/>
    </row>
    <row r="52" spans="1:13" x14ac:dyDescent="0.2">
      <c r="A52" s="288" t="s">
        <v>130</v>
      </c>
      <c r="B52" s="289"/>
      <c r="C52" s="289"/>
      <c r="D52" s="289"/>
      <c r="E52" s="289"/>
      <c r="F52" s="289"/>
      <c r="G52" s="289"/>
      <c r="H52" s="289"/>
      <c r="I52" s="290"/>
      <c r="J52" s="290"/>
      <c r="K52" s="290"/>
      <c r="L52" s="290"/>
      <c r="M52" s="291"/>
    </row>
    <row r="53" spans="1:13" x14ac:dyDescent="0.2">
      <c r="A53" s="262" t="s">
        <v>131</v>
      </c>
      <c r="B53" s="263"/>
      <c r="C53" s="263"/>
      <c r="D53" s="263"/>
      <c r="E53" s="263"/>
      <c r="F53" s="263"/>
      <c r="G53" s="263"/>
      <c r="H53" s="263"/>
      <c r="I53" s="292"/>
      <c r="J53" s="292"/>
      <c r="K53" s="292"/>
      <c r="L53" s="292"/>
      <c r="M53" s="293"/>
    </row>
    <row r="54" spans="1:13" x14ac:dyDescent="0.2">
      <c r="A54" s="294" t="s">
        <v>132</v>
      </c>
      <c r="B54" s="295"/>
      <c r="C54" s="295"/>
      <c r="D54" s="295"/>
      <c r="E54" s="295"/>
      <c r="F54" s="295"/>
      <c r="G54" s="295"/>
      <c r="H54" s="296"/>
      <c r="I54" s="270">
        <v>155</v>
      </c>
      <c r="J54" s="271">
        <v>-2287559</v>
      </c>
      <c r="K54" s="271">
        <v>-83533</v>
      </c>
      <c r="L54" s="271">
        <v>13647358</v>
      </c>
      <c r="M54" s="271">
        <v>2240519</v>
      </c>
    </row>
    <row r="55" spans="1:13" x14ac:dyDescent="0.2">
      <c r="A55" s="294" t="s">
        <v>94</v>
      </c>
      <c r="B55" s="295"/>
      <c r="C55" s="295"/>
      <c r="D55" s="295"/>
      <c r="E55" s="295"/>
      <c r="F55" s="295"/>
      <c r="G55" s="295"/>
      <c r="H55" s="296"/>
      <c r="I55" s="270">
        <v>156</v>
      </c>
      <c r="J55" s="297">
        <v>0</v>
      </c>
      <c r="K55" s="297">
        <v>0</v>
      </c>
      <c r="L55" s="297">
        <v>0</v>
      </c>
      <c r="M55" s="297">
        <v>0</v>
      </c>
    </row>
    <row r="56" spans="1:13" x14ac:dyDescent="0.2">
      <c r="A56" s="298" t="s">
        <v>133</v>
      </c>
      <c r="B56" s="299"/>
      <c r="C56" s="299"/>
      <c r="D56" s="299"/>
      <c r="E56" s="299"/>
      <c r="F56" s="299"/>
      <c r="G56" s="299"/>
      <c r="H56" s="299"/>
      <c r="I56" s="300"/>
      <c r="J56" s="300"/>
      <c r="K56" s="300"/>
      <c r="L56" s="300"/>
      <c r="M56" s="301"/>
    </row>
    <row r="57" spans="1:13" x14ac:dyDescent="0.2">
      <c r="A57" s="262" t="s">
        <v>134</v>
      </c>
      <c r="B57" s="263"/>
      <c r="C57" s="263"/>
      <c r="D57" s="263"/>
      <c r="E57" s="263"/>
      <c r="F57" s="263"/>
      <c r="G57" s="263"/>
      <c r="H57" s="264"/>
      <c r="I57" s="302">
        <v>157</v>
      </c>
      <c r="J57" s="303">
        <v>-2287559</v>
      </c>
      <c r="K57" s="303">
        <v>-83533</v>
      </c>
      <c r="L57" s="303">
        <v>13647358</v>
      </c>
      <c r="M57" s="303">
        <v>2240519</v>
      </c>
    </row>
    <row r="58" spans="1:13" x14ac:dyDescent="0.2">
      <c r="A58" s="267" t="s">
        <v>311</v>
      </c>
      <c r="B58" s="268"/>
      <c r="C58" s="268"/>
      <c r="D58" s="268"/>
      <c r="E58" s="268"/>
      <c r="F58" s="268"/>
      <c r="G58" s="268"/>
      <c r="H58" s="269"/>
      <c r="I58" s="270">
        <v>158</v>
      </c>
      <c r="J58" s="272">
        <f>SUM(J59:J65)</f>
        <v>0</v>
      </c>
      <c r="K58" s="272">
        <f>SUM(K59:K65)</f>
        <v>0</v>
      </c>
      <c r="L58" s="272">
        <f>SUM(L59:L65)</f>
        <v>0</v>
      </c>
      <c r="M58" s="272">
        <f>SUM(M59:M65)</f>
        <v>0</v>
      </c>
    </row>
    <row r="59" spans="1:13" x14ac:dyDescent="0.2">
      <c r="A59" s="267" t="s">
        <v>135</v>
      </c>
      <c r="B59" s="268"/>
      <c r="C59" s="268"/>
      <c r="D59" s="268"/>
      <c r="E59" s="268"/>
      <c r="F59" s="268"/>
      <c r="G59" s="268"/>
      <c r="H59" s="269"/>
      <c r="I59" s="270">
        <v>159</v>
      </c>
      <c r="J59" s="271">
        <v>0</v>
      </c>
      <c r="K59" s="271">
        <v>0</v>
      </c>
      <c r="L59" s="271">
        <v>0</v>
      </c>
      <c r="M59" s="271">
        <v>0</v>
      </c>
    </row>
    <row r="60" spans="1:13" ht="24" customHeight="1" x14ac:dyDescent="0.2">
      <c r="A60" s="267" t="s">
        <v>136</v>
      </c>
      <c r="B60" s="268"/>
      <c r="C60" s="268"/>
      <c r="D60" s="268"/>
      <c r="E60" s="268"/>
      <c r="F60" s="268"/>
      <c r="G60" s="268"/>
      <c r="H60" s="269"/>
      <c r="I60" s="270">
        <v>160</v>
      </c>
      <c r="J60" s="271">
        <v>0</v>
      </c>
      <c r="K60" s="271">
        <v>0</v>
      </c>
      <c r="L60" s="271">
        <v>0</v>
      </c>
      <c r="M60" s="271">
        <v>0</v>
      </c>
    </row>
    <row r="61" spans="1:13" x14ac:dyDescent="0.2">
      <c r="A61" s="267" t="s">
        <v>137</v>
      </c>
      <c r="B61" s="268"/>
      <c r="C61" s="268"/>
      <c r="D61" s="268"/>
      <c r="E61" s="268"/>
      <c r="F61" s="268"/>
      <c r="G61" s="268"/>
      <c r="H61" s="269"/>
      <c r="I61" s="270">
        <v>161</v>
      </c>
      <c r="J61" s="271">
        <v>0</v>
      </c>
      <c r="K61" s="271">
        <v>0</v>
      </c>
      <c r="L61" s="271">
        <v>0</v>
      </c>
      <c r="M61" s="271">
        <v>0</v>
      </c>
    </row>
    <row r="62" spans="1:13" x14ac:dyDescent="0.2">
      <c r="A62" s="267" t="s">
        <v>138</v>
      </c>
      <c r="B62" s="268"/>
      <c r="C62" s="268"/>
      <c r="D62" s="268"/>
      <c r="E62" s="268"/>
      <c r="F62" s="268"/>
      <c r="G62" s="268"/>
      <c r="H62" s="269"/>
      <c r="I62" s="270">
        <v>162</v>
      </c>
      <c r="J62" s="271">
        <v>0</v>
      </c>
      <c r="K62" s="271">
        <v>0</v>
      </c>
      <c r="L62" s="271">
        <v>0</v>
      </c>
      <c r="M62" s="271">
        <v>0</v>
      </c>
    </row>
    <row r="63" spans="1:13" x14ac:dyDescent="0.2">
      <c r="A63" s="267" t="s">
        <v>139</v>
      </c>
      <c r="B63" s="268"/>
      <c r="C63" s="268"/>
      <c r="D63" s="268"/>
      <c r="E63" s="268"/>
      <c r="F63" s="268"/>
      <c r="G63" s="268"/>
      <c r="H63" s="269"/>
      <c r="I63" s="270">
        <v>163</v>
      </c>
      <c r="J63" s="271">
        <v>0</v>
      </c>
      <c r="K63" s="271">
        <v>0</v>
      </c>
      <c r="L63" s="271">
        <v>0</v>
      </c>
      <c r="M63" s="271">
        <v>0</v>
      </c>
    </row>
    <row r="64" spans="1:13" x14ac:dyDescent="0.2">
      <c r="A64" s="267" t="s">
        <v>140</v>
      </c>
      <c r="B64" s="268"/>
      <c r="C64" s="268"/>
      <c r="D64" s="268"/>
      <c r="E64" s="268"/>
      <c r="F64" s="268"/>
      <c r="G64" s="268"/>
      <c r="H64" s="269"/>
      <c r="I64" s="270">
        <v>164</v>
      </c>
      <c r="J64" s="271">
        <v>0</v>
      </c>
      <c r="K64" s="271">
        <v>0</v>
      </c>
      <c r="L64" s="271">
        <v>0</v>
      </c>
      <c r="M64" s="271">
        <v>0</v>
      </c>
    </row>
    <row r="65" spans="1:13" x14ac:dyDescent="0.2">
      <c r="A65" s="267" t="s">
        <v>141</v>
      </c>
      <c r="B65" s="268"/>
      <c r="C65" s="268"/>
      <c r="D65" s="268"/>
      <c r="E65" s="268"/>
      <c r="F65" s="268"/>
      <c r="G65" s="268"/>
      <c r="H65" s="269"/>
      <c r="I65" s="270">
        <v>165</v>
      </c>
      <c r="J65" s="271">
        <v>0</v>
      </c>
      <c r="K65" s="271">
        <v>0</v>
      </c>
      <c r="L65" s="271">
        <v>0</v>
      </c>
      <c r="M65" s="271">
        <v>0</v>
      </c>
    </row>
    <row r="66" spans="1:13" x14ac:dyDescent="0.2">
      <c r="A66" s="267" t="s">
        <v>142</v>
      </c>
      <c r="B66" s="268"/>
      <c r="C66" s="268"/>
      <c r="D66" s="268"/>
      <c r="E66" s="268"/>
      <c r="F66" s="268"/>
      <c r="G66" s="268"/>
      <c r="H66" s="269"/>
      <c r="I66" s="270">
        <v>166</v>
      </c>
      <c r="J66" s="271">
        <v>0</v>
      </c>
      <c r="K66" s="271"/>
      <c r="L66" s="271">
        <v>0</v>
      </c>
      <c r="M66" s="271">
        <v>0</v>
      </c>
    </row>
    <row r="67" spans="1:13" x14ac:dyDescent="0.2">
      <c r="A67" s="267" t="s">
        <v>312</v>
      </c>
      <c r="B67" s="268"/>
      <c r="C67" s="268"/>
      <c r="D67" s="268"/>
      <c r="E67" s="268"/>
      <c r="F67" s="268"/>
      <c r="G67" s="268"/>
      <c r="H67" s="269"/>
      <c r="I67" s="270">
        <v>167</v>
      </c>
      <c r="J67" s="272">
        <f>J58-J66</f>
        <v>0</v>
      </c>
      <c r="K67" s="272">
        <f>K58-K66</f>
        <v>0</v>
      </c>
      <c r="L67" s="272">
        <f>L58-L66</f>
        <v>0</v>
      </c>
      <c r="M67" s="272">
        <f>M58-M66</f>
        <v>0</v>
      </c>
    </row>
    <row r="68" spans="1:13" x14ac:dyDescent="0.2">
      <c r="A68" s="267" t="s">
        <v>143</v>
      </c>
      <c r="B68" s="268"/>
      <c r="C68" s="268"/>
      <c r="D68" s="268"/>
      <c r="E68" s="268"/>
      <c r="F68" s="268"/>
      <c r="G68" s="268"/>
      <c r="H68" s="269"/>
      <c r="I68" s="270">
        <v>168</v>
      </c>
      <c r="J68" s="304">
        <f>J57+J67</f>
        <v>-2287559</v>
      </c>
      <c r="K68" s="304">
        <f>K57+K67</f>
        <v>-83533</v>
      </c>
      <c r="L68" s="304">
        <f>L57+L67</f>
        <v>13647358</v>
      </c>
      <c r="M68" s="304">
        <f>M57+M67</f>
        <v>2240519</v>
      </c>
    </row>
    <row r="69" spans="1:13" ht="27.75" customHeight="1" x14ac:dyDescent="0.2">
      <c r="A69" s="298" t="s">
        <v>144</v>
      </c>
      <c r="B69" s="299"/>
      <c r="C69" s="299"/>
      <c r="D69" s="299"/>
      <c r="E69" s="299"/>
      <c r="F69" s="299"/>
      <c r="G69" s="299"/>
      <c r="H69" s="299"/>
      <c r="I69" s="300"/>
      <c r="J69" s="300"/>
      <c r="K69" s="300"/>
      <c r="L69" s="300"/>
      <c r="M69" s="301"/>
    </row>
    <row r="70" spans="1:13" x14ac:dyDescent="0.2">
      <c r="A70" s="262" t="s">
        <v>145</v>
      </c>
      <c r="B70" s="263"/>
      <c r="C70" s="263"/>
      <c r="D70" s="263"/>
      <c r="E70" s="263"/>
      <c r="F70" s="263"/>
      <c r="G70" s="263"/>
      <c r="H70" s="263"/>
      <c r="I70" s="292"/>
      <c r="J70" s="292"/>
      <c r="K70" s="292"/>
      <c r="L70" s="292"/>
      <c r="M70" s="293"/>
    </row>
    <row r="71" spans="1:13" x14ac:dyDescent="0.2">
      <c r="A71" s="294" t="s">
        <v>132</v>
      </c>
      <c r="B71" s="295"/>
      <c r="C71" s="295"/>
      <c r="D71" s="295"/>
      <c r="E71" s="295"/>
      <c r="F71" s="295"/>
      <c r="G71" s="295"/>
      <c r="H71" s="296"/>
      <c r="I71" s="270">
        <v>169</v>
      </c>
      <c r="J71" s="271">
        <v>-2287559</v>
      </c>
      <c r="K71" s="271">
        <v>-83533</v>
      </c>
      <c r="L71" s="271">
        <v>13647358</v>
      </c>
      <c r="M71" s="271">
        <v>2240519</v>
      </c>
    </row>
    <row r="72" spans="1:13" ht="13.5" customHeight="1" x14ac:dyDescent="0.2">
      <c r="A72" s="305" t="s">
        <v>94</v>
      </c>
      <c r="B72" s="306"/>
      <c r="C72" s="306"/>
      <c r="D72" s="306"/>
      <c r="E72" s="306"/>
      <c r="F72" s="306"/>
      <c r="G72" s="306"/>
      <c r="H72" s="307"/>
      <c r="I72" s="308">
        <v>170</v>
      </c>
      <c r="J72" s="297">
        <v>0</v>
      </c>
      <c r="K72" s="297">
        <v>0</v>
      </c>
      <c r="L72" s="297">
        <v>0</v>
      </c>
      <c r="M72" s="297">
        <v>0</v>
      </c>
    </row>
  </sheetData>
  <mergeCells count="70">
    <mergeCell ref="A9:H9"/>
    <mergeCell ref="A10:H10"/>
    <mergeCell ref="A11:H11"/>
    <mergeCell ref="A4:M4"/>
    <mergeCell ref="A5:H5"/>
    <mergeCell ref="A6:H6"/>
    <mergeCell ref="A7:H7"/>
    <mergeCell ref="A8:H8"/>
    <mergeCell ref="A27:H27"/>
    <mergeCell ref="A12:H12"/>
    <mergeCell ref="A13:H13"/>
    <mergeCell ref="A14:H14"/>
    <mergeCell ref="A31:H31"/>
    <mergeCell ref="A17:H17"/>
    <mergeCell ref="A18:H18"/>
    <mergeCell ref="A19:H19"/>
    <mergeCell ref="A20:H20"/>
    <mergeCell ref="A21:H21"/>
    <mergeCell ref="A15:H15"/>
    <mergeCell ref="A16:H16"/>
    <mergeCell ref="A22:H22"/>
    <mergeCell ref="A23:H23"/>
    <mergeCell ref="A24:H24"/>
    <mergeCell ref="A25:H25"/>
    <mergeCell ref="A43:H43"/>
    <mergeCell ref="A28:H28"/>
    <mergeCell ref="A29:H29"/>
    <mergeCell ref="A30:H30"/>
    <mergeCell ref="A32:H32"/>
    <mergeCell ref="A36:H36"/>
    <mergeCell ref="A37:H37"/>
    <mergeCell ref="A40:H40"/>
    <mergeCell ref="A41:H41"/>
    <mergeCell ref="A42:H42"/>
    <mergeCell ref="A65:H65"/>
    <mergeCell ref="A49:H49"/>
    <mergeCell ref="A50:H50"/>
    <mergeCell ref="A52:M52"/>
    <mergeCell ref="A53:M53"/>
    <mergeCell ref="A54:H54"/>
    <mergeCell ref="A55:H55"/>
    <mergeCell ref="A58:H58"/>
    <mergeCell ref="A63:H63"/>
    <mergeCell ref="A64:H64"/>
    <mergeCell ref="A60:H60"/>
    <mergeCell ref="A61:H61"/>
    <mergeCell ref="A62:H62"/>
    <mergeCell ref="A1:M1"/>
    <mergeCell ref="A2:M2"/>
    <mergeCell ref="A56:M56"/>
    <mergeCell ref="A57:H57"/>
    <mergeCell ref="A59:H59"/>
    <mergeCell ref="A44:H44"/>
    <mergeCell ref="A45:H45"/>
    <mergeCell ref="A46:H46"/>
    <mergeCell ref="A38:H38"/>
    <mergeCell ref="A39:H39"/>
    <mergeCell ref="A26:H26"/>
    <mergeCell ref="A47:H47"/>
    <mergeCell ref="A48:H48"/>
    <mergeCell ref="A33:H33"/>
    <mergeCell ref="A34:H34"/>
    <mergeCell ref="A35:H35"/>
    <mergeCell ref="A72:H72"/>
    <mergeCell ref="A66:H66"/>
    <mergeCell ref="A67:H67"/>
    <mergeCell ref="A68:H68"/>
    <mergeCell ref="A69:M69"/>
    <mergeCell ref="A70:M70"/>
    <mergeCell ref="A71:H71"/>
  </mergeCells>
  <phoneticPr fontId="3" type="noConversion"/>
  <dataValidations count="4">
    <dataValidation type="whole" operator="notEqual" allowBlank="1" showInputMessage="1" showErrorMessage="1" errorTitle="Pogrešan unos" error="Mogu se unijeti samo cjelobrojne vrijednosti." sqref="J47:M47 J58:M68">
      <formula1>999999999999</formula1>
    </dataValidation>
    <dataValidation type="whole" operator="notEqual" allowBlank="1" showInputMessage="1" showErrorMessage="1" errorTitle="Pogrešan unos" error="Mogu se unijeti samo cjelobrojne pozitivne ili negativne vrijednosti." sqref="J11:M11">
      <formula1>999999999999</formula1>
    </dataValidation>
    <dataValidation type="whole" operator="greaterThanOrEqual" allowBlank="1" showInputMessage="1" showErrorMessage="1" errorTitle="Pogrešan unos" error="Mogu se unijeti samo cjelobrojne pozitivne vrijednosti." sqref="J10:M10 J48:M50 J7:M7 J12:M12 J16:M16 J22:M22 J27:M27 J33:M33 J42:M46">
      <formula1>0</formula1>
    </dataValidation>
    <dataValidation allowBlank="1" sqref="J28:M32 J54:M55 J57:M57 J8:M9 J13:M15 J17:M21 J23:M26 J34:M41 J71:M72"/>
  </dataValidations>
  <pageMargins left="0.74803149606299213" right="0.74803149606299213" top="0.98425196850393704" bottom="0.98425196850393704" header="0.51181102362204722" footer="0.51181102362204722"/>
  <pageSetup paperSize="9" scale="87" orientation="portrait" r:id="rId1"/>
  <headerFooter alignWithMargins="0"/>
  <rowBreaks count="1" manualBreakCount="1">
    <brk id="51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K53"/>
  <sheetViews>
    <sheetView zoomScaleNormal="100" zoomScaleSheetLayoutView="110" workbookViewId="0">
      <selection activeCell="N47" sqref="N47"/>
    </sheetView>
  </sheetViews>
  <sheetFormatPr defaultRowHeight="12.75" x14ac:dyDescent="0.2"/>
  <cols>
    <col min="1" max="8" width="8.7109375" customWidth="1"/>
    <col min="10" max="11" width="9.5703125" bestFit="1" customWidth="1"/>
  </cols>
  <sheetData>
    <row r="1" spans="1:11" ht="12.75" customHeight="1" x14ac:dyDescent="0.2">
      <c r="A1" s="216" t="s">
        <v>146</v>
      </c>
      <c r="B1" s="216"/>
      <c r="C1" s="216"/>
      <c r="D1" s="216"/>
      <c r="E1" s="216"/>
      <c r="F1" s="216"/>
      <c r="G1" s="216"/>
      <c r="H1" s="216"/>
      <c r="I1" s="216"/>
      <c r="J1" s="216"/>
      <c r="K1" s="216"/>
    </row>
    <row r="2" spans="1:11" ht="12.75" customHeight="1" x14ac:dyDescent="0.2">
      <c r="A2" s="217" t="s">
        <v>298</v>
      </c>
      <c r="B2" s="217"/>
      <c r="C2" s="217"/>
      <c r="D2" s="217"/>
      <c r="E2" s="217"/>
      <c r="F2" s="217"/>
      <c r="G2" s="217"/>
      <c r="H2" s="217"/>
      <c r="I2" s="217"/>
      <c r="J2" s="217"/>
      <c r="K2" s="217"/>
    </row>
    <row r="3" spans="1:11" x14ac:dyDescent="0.2">
      <c r="A3" s="16"/>
      <c r="B3" s="17"/>
      <c r="C3" s="17"/>
      <c r="D3" s="17"/>
      <c r="E3" s="17"/>
      <c r="F3" s="17"/>
      <c r="G3" s="17"/>
      <c r="H3" s="17"/>
      <c r="I3" s="17"/>
      <c r="J3" s="18"/>
      <c r="K3" s="3"/>
    </row>
    <row r="4" spans="1:11" ht="12.75" customHeight="1" x14ac:dyDescent="0.2">
      <c r="A4" s="206" t="s">
        <v>292</v>
      </c>
      <c r="B4" s="207"/>
      <c r="C4" s="207"/>
      <c r="D4" s="207"/>
      <c r="E4" s="207"/>
      <c r="F4" s="207"/>
      <c r="G4" s="207"/>
      <c r="H4" s="207"/>
      <c r="I4" s="207"/>
      <c r="J4" s="207"/>
      <c r="K4" s="208"/>
    </row>
    <row r="5" spans="1:11" ht="24.75" thickBot="1" x14ac:dyDescent="0.25">
      <c r="A5" s="224" t="s">
        <v>6</v>
      </c>
      <c r="B5" s="224"/>
      <c r="C5" s="224"/>
      <c r="D5" s="224"/>
      <c r="E5" s="224"/>
      <c r="F5" s="224"/>
      <c r="G5" s="224"/>
      <c r="H5" s="224"/>
      <c r="I5" s="39" t="s">
        <v>7</v>
      </c>
      <c r="J5" s="40" t="s">
        <v>97</v>
      </c>
      <c r="K5" s="40" t="s">
        <v>98</v>
      </c>
    </row>
    <row r="6" spans="1:11" x14ac:dyDescent="0.2">
      <c r="A6" s="225">
        <v>1</v>
      </c>
      <c r="B6" s="225"/>
      <c r="C6" s="225"/>
      <c r="D6" s="225"/>
      <c r="E6" s="225"/>
      <c r="F6" s="225"/>
      <c r="G6" s="225"/>
      <c r="H6" s="225"/>
      <c r="I6" s="41">
        <v>2</v>
      </c>
      <c r="J6" s="42" t="s">
        <v>4</v>
      </c>
      <c r="K6" s="42" t="s">
        <v>5</v>
      </c>
    </row>
    <row r="7" spans="1:11" x14ac:dyDescent="0.2">
      <c r="A7" s="220" t="s">
        <v>147</v>
      </c>
      <c r="B7" s="221"/>
      <c r="C7" s="221"/>
      <c r="D7" s="221"/>
      <c r="E7" s="221"/>
      <c r="F7" s="221"/>
      <c r="G7" s="221"/>
      <c r="H7" s="221"/>
      <c r="I7" s="222"/>
      <c r="J7" s="222"/>
      <c r="K7" s="223"/>
    </row>
    <row r="8" spans="1:11" x14ac:dyDescent="0.2">
      <c r="A8" s="167" t="s">
        <v>148</v>
      </c>
      <c r="B8" s="168"/>
      <c r="C8" s="168"/>
      <c r="D8" s="168"/>
      <c r="E8" s="168"/>
      <c r="F8" s="168"/>
      <c r="G8" s="168"/>
      <c r="H8" s="168"/>
      <c r="I8" s="4">
        <v>1</v>
      </c>
      <c r="J8" s="51">
        <v>-2287559</v>
      </c>
      <c r="K8" s="52">
        <v>13647358</v>
      </c>
    </row>
    <row r="9" spans="1:11" x14ac:dyDescent="0.2">
      <c r="A9" s="167" t="s">
        <v>149</v>
      </c>
      <c r="B9" s="168"/>
      <c r="C9" s="168"/>
      <c r="D9" s="168"/>
      <c r="E9" s="168"/>
      <c r="F9" s="168"/>
      <c r="G9" s="168"/>
      <c r="H9" s="168"/>
      <c r="I9" s="4">
        <v>2</v>
      </c>
      <c r="J9" s="51">
        <v>7544392</v>
      </c>
      <c r="K9" s="52">
        <v>8002204</v>
      </c>
    </row>
    <row r="10" spans="1:11" x14ac:dyDescent="0.2">
      <c r="A10" s="167" t="s">
        <v>150</v>
      </c>
      <c r="B10" s="168"/>
      <c r="C10" s="168"/>
      <c r="D10" s="168"/>
      <c r="E10" s="168"/>
      <c r="F10" s="168"/>
      <c r="G10" s="168"/>
      <c r="H10" s="168"/>
      <c r="I10" s="4">
        <v>3</v>
      </c>
      <c r="J10" s="12">
        <v>0</v>
      </c>
      <c r="K10" s="53">
        <v>0</v>
      </c>
    </row>
    <row r="11" spans="1:11" x14ac:dyDescent="0.2">
      <c r="A11" s="167" t="s">
        <v>151</v>
      </c>
      <c r="B11" s="168"/>
      <c r="C11" s="168"/>
      <c r="D11" s="168"/>
      <c r="E11" s="168"/>
      <c r="F11" s="168"/>
      <c r="G11" s="168"/>
      <c r="H11" s="168"/>
      <c r="I11" s="4">
        <v>4</v>
      </c>
      <c r="J11" s="12">
        <v>725648</v>
      </c>
      <c r="K11" s="53">
        <v>16914646</v>
      </c>
    </row>
    <row r="12" spans="1:11" x14ac:dyDescent="0.2">
      <c r="A12" s="167" t="s">
        <v>152</v>
      </c>
      <c r="B12" s="168"/>
      <c r="C12" s="168"/>
      <c r="D12" s="168"/>
      <c r="E12" s="168"/>
      <c r="F12" s="168"/>
      <c r="G12" s="168"/>
      <c r="H12" s="168"/>
      <c r="I12" s="4">
        <v>5</v>
      </c>
      <c r="J12" s="12">
        <v>57887</v>
      </c>
      <c r="K12" s="53">
        <v>65657</v>
      </c>
    </row>
    <row r="13" spans="1:11" x14ac:dyDescent="0.2">
      <c r="A13" s="167" t="s">
        <v>153</v>
      </c>
      <c r="B13" s="168"/>
      <c r="C13" s="168"/>
      <c r="D13" s="168"/>
      <c r="E13" s="168"/>
      <c r="F13" s="168"/>
      <c r="G13" s="168"/>
      <c r="H13" s="168"/>
      <c r="I13" s="4">
        <v>6</v>
      </c>
      <c r="J13" s="12">
        <v>0</v>
      </c>
      <c r="K13" s="53">
        <v>0</v>
      </c>
    </row>
    <row r="14" spans="1:11" x14ac:dyDescent="0.2">
      <c r="A14" s="172" t="s">
        <v>272</v>
      </c>
      <c r="B14" s="173"/>
      <c r="C14" s="173"/>
      <c r="D14" s="173"/>
      <c r="E14" s="173"/>
      <c r="F14" s="173"/>
      <c r="G14" s="173"/>
      <c r="H14" s="173"/>
      <c r="I14" s="4">
        <v>7</v>
      </c>
      <c r="J14" s="8">
        <f>SUM(J8:J13)</f>
        <v>6040368</v>
      </c>
      <c r="K14" s="11">
        <f>SUM(K8:K13)</f>
        <v>38629865</v>
      </c>
    </row>
    <row r="15" spans="1:11" x14ac:dyDescent="0.2">
      <c r="A15" s="167" t="s">
        <v>154</v>
      </c>
      <c r="B15" s="168"/>
      <c r="C15" s="168"/>
      <c r="D15" s="168"/>
      <c r="E15" s="168"/>
      <c r="F15" s="168"/>
      <c r="G15" s="168"/>
      <c r="H15" s="168"/>
      <c r="I15" s="4">
        <v>8</v>
      </c>
      <c r="J15" s="51">
        <v>5154860</v>
      </c>
      <c r="K15" s="52">
        <v>4816291</v>
      </c>
    </row>
    <row r="16" spans="1:11" x14ac:dyDescent="0.2">
      <c r="A16" s="167" t="s">
        <v>155</v>
      </c>
      <c r="B16" s="168"/>
      <c r="C16" s="168"/>
      <c r="D16" s="168"/>
      <c r="E16" s="168"/>
      <c r="F16" s="168"/>
      <c r="G16" s="168"/>
      <c r="H16" s="168"/>
      <c r="I16" s="4">
        <v>9</v>
      </c>
      <c r="J16" s="51">
        <v>0</v>
      </c>
      <c r="K16" s="52">
        <v>0</v>
      </c>
    </row>
    <row r="17" spans="1:11" x14ac:dyDescent="0.2">
      <c r="A17" s="167" t="s">
        <v>156</v>
      </c>
      <c r="B17" s="168"/>
      <c r="C17" s="168"/>
      <c r="D17" s="168"/>
      <c r="E17" s="168"/>
      <c r="F17" s="168"/>
      <c r="G17" s="168"/>
      <c r="H17" s="168"/>
      <c r="I17" s="4">
        <v>10</v>
      </c>
      <c r="J17" s="51">
        <v>0</v>
      </c>
      <c r="K17" s="52">
        <v>0</v>
      </c>
    </row>
    <row r="18" spans="1:11" x14ac:dyDescent="0.2">
      <c r="A18" s="167" t="s">
        <v>157</v>
      </c>
      <c r="B18" s="168"/>
      <c r="C18" s="168"/>
      <c r="D18" s="168"/>
      <c r="E18" s="168"/>
      <c r="F18" s="168"/>
      <c r="G18" s="168"/>
      <c r="H18" s="168"/>
      <c r="I18" s="4">
        <v>11</v>
      </c>
      <c r="J18" s="12">
        <v>12356267</v>
      </c>
      <c r="K18" s="53">
        <v>19011695</v>
      </c>
    </row>
    <row r="19" spans="1:11" x14ac:dyDescent="0.2">
      <c r="A19" s="172" t="s">
        <v>273</v>
      </c>
      <c r="B19" s="173"/>
      <c r="C19" s="173"/>
      <c r="D19" s="173"/>
      <c r="E19" s="173"/>
      <c r="F19" s="173"/>
      <c r="G19" s="173"/>
      <c r="H19" s="173"/>
      <c r="I19" s="4">
        <v>12</v>
      </c>
      <c r="J19" s="8">
        <f>SUM(J15:J18)</f>
        <v>17511127</v>
      </c>
      <c r="K19" s="11">
        <f>SUM(K15:K18)</f>
        <v>23827986</v>
      </c>
    </row>
    <row r="20" spans="1:11" x14ac:dyDescent="0.2">
      <c r="A20" s="172" t="s">
        <v>158</v>
      </c>
      <c r="B20" s="173"/>
      <c r="C20" s="173"/>
      <c r="D20" s="173"/>
      <c r="E20" s="173"/>
      <c r="F20" s="173"/>
      <c r="G20" s="173"/>
      <c r="H20" s="173"/>
      <c r="I20" s="4">
        <v>13</v>
      </c>
      <c r="J20" s="8">
        <f>IF(J14&gt;J19,J14-J19,0)</f>
        <v>0</v>
      </c>
      <c r="K20" s="11">
        <f>IF(K14&gt;K19,K14-K19,0)</f>
        <v>14801879</v>
      </c>
    </row>
    <row r="21" spans="1:11" x14ac:dyDescent="0.2">
      <c r="A21" s="172" t="s">
        <v>159</v>
      </c>
      <c r="B21" s="173"/>
      <c r="C21" s="173"/>
      <c r="D21" s="173"/>
      <c r="E21" s="173"/>
      <c r="F21" s="173"/>
      <c r="G21" s="173"/>
      <c r="H21" s="173"/>
      <c r="I21" s="4">
        <v>14</v>
      </c>
      <c r="J21" s="8">
        <f>IF(J19&gt;J14,J19-J14,0)</f>
        <v>11470759</v>
      </c>
      <c r="K21" s="11">
        <f>IF(K19&gt;K14,K19-K14,0)</f>
        <v>0</v>
      </c>
    </row>
    <row r="22" spans="1:11" x14ac:dyDescent="0.2">
      <c r="A22" s="220" t="s">
        <v>160</v>
      </c>
      <c r="B22" s="221"/>
      <c r="C22" s="221"/>
      <c r="D22" s="221"/>
      <c r="E22" s="221"/>
      <c r="F22" s="221"/>
      <c r="G22" s="221"/>
      <c r="H22" s="221"/>
      <c r="I22" s="222"/>
      <c r="J22" s="222"/>
      <c r="K22" s="223"/>
    </row>
    <row r="23" spans="1:11" x14ac:dyDescent="0.2">
      <c r="A23" s="167" t="s">
        <v>161</v>
      </c>
      <c r="B23" s="168"/>
      <c r="C23" s="168"/>
      <c r="D23" s="168"/>
      <c r="E23" s="168"/>
      <c r="F23" s="168"/>
      <c r="G23" s="168"/>
      <c r="H23" s="168"/>
      <c r="I23" s="4">
        <v>15</v>
      </c>
      <c r="J23" s="51">
        <v>0</v>
      </c>
      <c r="K23" s="52">
        <v>519745</v>
      </c>
    </row>
    <row r="24" spans="1:11" x14ac:dyDescent="0.2">
      <c r="A24" s="167" t="s">
        <v>162</v>
      </c>
      <c r="B24" s="168"/>
      <c r="C24" s="168"/>
      <c r="D24" s="168"/>
      <c r="E24" s="168"/>
      <c r="F24" s="168"/>
      <c r="G24" s="168"/>
      <c r="H24" s="168"/>
      <c r="I24" s="4">
        <v>16</v>
      </c>
      <c r="J24" s="51">
        <v>0</v>
      </c>
      <c r="K24" s="52">
        <v>0</v>
      </c>
    </row>
    <row r="25" spans="1:11" x14ac:dyDescent="0.2">
      <c r="A25" s="167" t="s">
        <v>163</v>
      </c>
      <c r="B25" s="168"/>
      <c r="C25" s="168"/>
      <c r="D25" s="168"/>
      <c r="E25" s="168"/>
      <c r="F25" s="168"/>
      <c r="G25" s="168"/>
      <c r="H25" s="168"/>
      <c r="I25" s="4">
        <v>17</v>
      </c>
      <c r="J25" s="51">
        <v>2850044</v>
      </c>
      <c r="K25" s="52">
        <v>1393256</v>
      </c>
    </row>
    <row r="26" spans="1:11" x14ac:dyDescent="0.2">
      <c r="A26" s="167" t="s">
        <v>164</v>
      </c>
      <c r="B26" s="168"/>
      <c r="C26" s="168"/>
      <c r="D26" s="168"/>
      <c r="E26" s="168"/>
      <c r="F26" s="168"/>
      <c r="G26" s="168"/>
      <c r="H26" s="168"/>
      <c r="I26" s="4">
        <v>18</v>
      </c>
      <c r="J26" s="51">
        <v>8396</v>
      </c>
      <c r="K26" s="52">
        <v>6537330</v>
      </c>
    </row>
    <row r="27" spans="1:11" x14ac:dyDescent="0.2">
      <c r="A27" s="167" t="s">
        <v>165</v>
      </c>
      <c r="B27" s="168"/>
      <c r="C27" s="168"/>
      <c r="D27" s="168"/>
      <c r="E27" s="168"/>
      <c r="F27" s="168"/>
      <c r="G27" s="168"/>
      <c r="H27" s="168"/>
      <c r="I27" s="4">
        <v>19</v>
      </c>
      <c r="J27" s="51">
        <v>2276703</v>
      </c>
      <c r="K27" s="52">
        <v>2218851</v>
      </c>
    </row>
    <row r="28" spans="1:11" x14ac:dyDescent="0.2">
      <c r="A28" s="172" t="s">
        <v>274</v>
      </c>
      <c r="B28" s="173"/>
      <c r="C28" s="173"/>
      <c r="D28" s="173"/>
      <c r="E28" s="173"/>
      <c r="F28" s="173"/>
      <c r="G28" s="173"/>
      <c r="H28" s="173"/>
      <c r="I28" s="4">
        <v>20</v>
      </c>
      <c r="J28" s="8">
        <f>SUM(J23:J27)</f>
        <v>5135143</v>
      </c>
      <c r="K28" s="11">
        <f>SUM(K23:K27)</f>
        <v>10669182</v>
      </c>
    </row>
    <row r="29" spans="1:11" x14ac:dyDescent="0.2">
      <c r="A29" s="167" t="s">
        <v>166</v>
      </c>
      <c r="B29" s="168"/>
      <c r="C29" s="168"/>
      <c r="D29" s="168"/>
      <c r="E29" s="168"/>
      <c r="F29" s="168"/>
      <c r="G29" s="168"/>
      <c r="H29" s="168"/>
      <c r="I29" s="4">
        <v>21</v>
      </c>
      <c r="J29" s="51">
        <v>28713704</v>
      </c>
      <c r="K29" s="52">
        <v>77293246</v>
      </c>
    </row>
    <row r="30" spans="1:11" x14ac:dyDescent="0.2">
      <c r="A30" s="167" t="s">
        <v>167</v>
      </c>
      <c r="B30" s="168"/>
      <c r="C30" s="168"/>
      <c r="D30" s="168"/>
      <c r="E30" s="168"/>
      <c r="F30" s="168"/>
      <c r="G30" s="168"/>
      <c r="H30" s="168"/>
      <c r="I30" s="4">
        <v>22</v>
      </c>
      <c r="J30" s="12">
        <v>0</v>
      </c>
      <c r="K30" s="53">
        <v>0</v>
      </c>
    </row>
    <row r="31" spans="1:11" x14ac:dyDescent="0.2">
      <c r="A31" s="167" t="s">
        <v>168</v>
      </c>
      <c r="B31" s="168"/>
      <c r="C31" s="168"/>
      <c r="D31" s="168"/>
      <c r="E31" s="168"/>
      <c r="F31" s="168"/>
      <c r="G31" s="168"/>
      <c r="H31" s="168"/>
      <c r="I31" s="4">
        <v>23</v>
      </c>
      <c r="J31" s="12">
        <v>0</v>
      </c>
      <c r="K31" s="53">
        <v>0</v>
      </c>
    </row>
    <row r="32" spans="1:11" x14ac:dyDescent="0.2">
      <c r="A32" s="172" t="s">
        <v>275</v>
      </c>
      <c r="B32" s="173"/>
      <c r="C32" s="173"/>
      <c r="D32" s="173"/>
      <c r="E32" s="173"/>
      <c r="F32" s="173"/>
      <c r="G32" s="173"/>
      <c r="H32" s="173"/>
      <c r="I32" s="4">
        <v>24</v>
      </c>
      <c r="J32" s="8">
        <f>SUM(J29:J31)</f>
        <v>28713704</v>
      </c>
      <c r="K32" s="11">
        <f>SUM(K29:K31)</f>
        <v>77293246</v>
      </c>
    </row>
    <row r="33" spans="1:11" x14ac:dyDescent="0.2">
      <c r="A33" s="172" t="s">
        <v>169</v>
      </c>
      <c r="B33" s="173"/>
      <c r="C33" s="173"/>
      <c r="D33" s="173"/>
      <c r="E33" s="173"/>
      <c r="F33" s="173"/>
      <c r="G33" s="173"/>
      <c r="H33" s="173"/>
      <c r="I33" s="4">
        <v>25</v>
      </c>
      <c r="J33" s="8">
        <f>IF(J28&gt;J32,J28-J32,0)</f>
        <v>0</v>
      </c>
      <c r="K33" s="11">
        <f>IF(K28&gt;K32,K28-K32,0)</f>
        <v>0</v>
      </c>
    </row>
    <row r="34" spans="1:11" x14ac:dyDescent="0.2">
      <c r="A34" s="172" t="s">
        <v>170</v>
      </c>
      <c r="B34" s="173"/>
      <c r="C34" s="173"/>
      <c r="D34" s="173"/>
      <c r="E34" s="173"/>
      <c r="F34" s="173"/>
      <c r="G34" s="173"/>
      <c r="H34" s="173"/>
      <c r="I34" s="4">
        <v>26</v>
      </c>
      <c r="J34" s="8">
        <f>IF(J32&gt;J28,J32-J28,0)</f>
        <v>23578561</v>
      </c>
      <c r="K34" s="11">
        <f>IF(K32&gt;K28,K32-K28,0)</f>
        <v>66624064</v>
      </c>
    </row>
    <row r="35" spans="1:11" x14ac:dyDescent="0.2">
      <c r="A35" s="220" t="s">
        <v>171</v>
      </c>
      <c r="B35" s="221"/>
      <c r="C35" s="221"/>
      <c r="D35" s="221"/>
      <c r="E35" s="221"/>
      <c r="F35" s="221"/>
      <c r="G35" s="221"/>
      <c r="H35" s="221"/>
      <c r="I35" s="222"/>
      <c r="J35" s="222"/>
      <c r="K35" s="223"/>
    </row>
    <row r="36" spans="1:11" x14ac:dyDescent="0.2">
      <c r="A36" s="167" t="s">
        <v>172</v>
      </c>
      <c r="B36" s="168"/>
      <c r="C36" s="168"/>
      <c r="D36" s="168"/>
      <c r="E36" s="168"/>
      <c r="F36" s="168"/>
      <c r="G36" s="168"/>
      <c r="H36" s="168"/>
      <c r="I36" s="4">
        <v>27</v>
      </c>
      <c r="J36" s="12">
        <v>0</v>
      </c>
      <c r="K36" s="53">
        <v>0</v>
      </c>
    </row>
    <row r="37" spans="1:11" x14ac:dyDescent="0.2">
      <c r="A37" s="167" t="s">
        <v>173</v>
      </c>
      <c r="B37" s="168"/>
      <c r="C37" s="168"/>
      <c r="D37" s="168"/>
      <c r="E37" s="168"/>
      <c r="F37" s="168"/>
      <c r="G37" s="168"/>
      <c r="H37" s="168"/>
      <c r="I37" s="4">
        <v>28</v>
      </c>
      <c r="J37" s="51">
        <v>0</v>
      </c>
      <c r="K37" s="52">
        <v>0</v>
      </c>
    </row>
    <row r="38" spans="1:11" x14ac:dyDescent="0.2">
      <c r="A38" s="167" t="s">
        <v>174</v>
      </c>
      <c r="B38" s="168"/>
      <c r="C38" s="168"/>
      <c r="D38" s="168"/>
      <c r="E38" s="168"/>
      <c r="F38" s="168"/>
      <c r="G38" s="168"/>
      <c r="H38" s="168"/>
      <c r="I38" s="4">
        <v>29</v>
      </c>
      <c r="J38" s="12">
        <v>43702094</v>
      </c>
      <c r="K38" s="53">
        <v>60322011</v>
      </c>
    </row>
    <row r="39" spans="1:11" x14ac:dyDescent="0.2">
      <c r="A39" s="172" t="s">
        <v>276</v>
      </c>
      <c r="B39" s="173"/>
      <c r="C39" s="173"/>
      <c r="D39" s="173"/>
      <c r="E39" s="173"/>
      <c r="F39" s="173"/>
      <c r="G39" s="173"/>
      <c r="H39" s="173"/>
      <c r="I39" s="4">
        <v>30</v>
      </c>
      <c r="J39" s="8">
        <f>SUM(J36:J38)</f>
        <v>43702094</v>
      </c>
      <c r="K39" s="11">
        <f>SUM(K36:K38)</f>
        <v>60322011</v>
      </c>
    </row>
    <row r="40" spans="1:11" x14ac:dyDescent="0.2">
      <c r="A40" s="167" t="s">
        <v>175</v>
      </c>
      <c r="B40" s="168"/>
      <c r="C40" s="168"/>
      <c r="D40" s="168"/>
      <c r="E40" s="168"/>
      <c r="F40" s="168"/>
      <c r="G40" s="168"/>
      <c r="H40" s="168"/>
      <c r="I40" s="4">
        <v>31</v>
      </c>
      <c r="J40" s="51">
        <v>8557315</v>
      </c>
      <c r="K40" s="52">
        <v>7772672</v>
      </c>
    </row>
    <row r="41" spans="1:11" x14ac:dyDescent="0.2">
      <c r="A41" s="167" t="s">
        <v>176</v>
      </c>
      <c r="B41" s="168"/>
      <c r="C41" s="168"/>
      <c r="D41" s="168"/>
      <c r="E41" s="168"/>
      <c r="F41" s="168"/>
      <c r="G41" s="168"/>
      <c r="H41" s="168"/>
      <c r="I41" s="4">
        <v>32</v>
      </c>
      <c r="J41" s="51">
        <v>0</v>
      </c>
      <c r="K41" s="52">
        <v>0</v>
      </c>
    </row>
    <row r="42" spans="1:11" x14ac:dyDescent="0.2">
      <c r="A42" s="167" t="s">
        <v>177</v>
      </c>
      <c r="B42" s="168"/>
      <c r="C42" s="168"/>
      <c r="D42" s="168"/>
      <c r="E42" s="168"/>
      <c r="F42" s="168"/>
      <c r="G42" s="168"/>
      <c r="H42" s="168"/>
      <c r="I42" s="4">
        <v>33</v>
      </c>
      <c r="J42" s="51">
        <v>280312</v>
      </c>
      <c r="K42" s="52">
        <v>203734</v>
      </c>
    </row>
    <row r="43" spans="1:11" x14ac:dyDescent="0.2">
      <c r="A43" s="167" t="s">
        <v>178</v>
      </c>
      <c r="B43" s="168"/>
      <c r="C43" s="168"/>
      <c r="D43" s="168"/>
      <c r="E43" s="168"/>
      <c r="F43" s="168"/>
      <c r="G43" s="168"/>
      <c r="H43" s="168"/>
      <c r="I43" s="4">
        <v>34</v>
      </c>
      <c r="J43" s="12">
        <v>0</v>
      </c>
      <c r="K43" s="53">
        <v>0</v>
      </c>
    </row>
    <row r="44" spans="1:11" x14ac:dyDescent="0.2">
      <c r="A44" s="167" t="s">
        <v>179</v>
      </c>
      <c r="B44" s="168"/>
      <c r="C44" s="168"/>
      <c r="D44" s="168"/>
      <c r="E44" s="168"/>
      <c r="F44" s="168"/>
      <c r="G44" s="168"/>
      <c r="H44" s="168"/>
      <c r="I44" s="4">
        <v>35</v>
      </c>
      <c r="J44" s="12">
        <v>1109942</v>
      </c>
      <c r="K44" s="53">
        <v>829584</v>
      </c>
    </row>
    <row r="45" spans="1:11" x14ac:dyDescent="0.2">
      <c r="A45" s="172" t="s">
        <v>277</v>
      </c>
      <c r="B45" s="173"/>
      <c r="C45" s="173"/>
      <c r="D45" s="173"/>
      <c r="E45" s="173"/>
      <c r="F45" s="173"/>
      <c r="G45" s="173"/>
      <c r="H45" s="173"/>
      <c r="I45" s="4">
        <v>36</v>
      </c>
      <c r="J45" s="8">
        <f>SUM(J40:J44)</f>
        <v>9947569</v>
      </c>
      <c r="K45" s="11">
        <f>SUM(K40:K44)</f>
        <v>8805990</v>
      </c>
    </row>
    <row r="46" spans="1:11" x14ac:dyDescent="0.2">
      <c r="A46" s="172" t="s">
        <v>180</v>
      </c>
      <c r="B46" s="173"/>
      <c r="C46" s="173"/>
      <c r="D46" s="173"/>
      <c r="E46" s="173"/>
      <c r="F46" s="173"/>
      <c r="G46" s="173"/>
      <c r="H46" s="173"/>
      <c r="I46" s="4">
        <v>37</v>
      </c>
      <c r="J46" s="8">
        <f>IF(J39&gt;J45,J39-J45,0)</f>
        <v>33754525</v>
      </c>
      <c r="K46" s="11">
        <f>IF(K39&gt;K45,K39-K45,0)</f>
        <v>51516021</v>
      </c>
    </row>
    <row r="47" spans="1:11" x14ac:dyDescent="0.2">
      <c r="A47" s="172" t="s">
        <v>181</v>
      </c>
      <c r="B47" s="173"/>
      <c r="C47" s="173"/>
      <c r="D47" s="173"/>
      <c r="E47" s="173"/>
      <c r="F47" s="173"/>
      <c r="G47" s="173"/>
      <c r="H47" s="173"/>
      <c r="I47" s="4">
        <v>38</v>
      </c>
      <c r="J47" s="8">
        <f>IF(J45&gt;J39,J45-J39,0)</f>
        <v>0</v>
      </c>
      <c r="K47" s="11">
        <f>IF(K45&gt;K39,K45-K39,0)</f>
        <v>0</v>
      </c>
    </row>
    <row r="48" spans="1:11" x14ac:dyDescent="0.2">
      <c r="A48" s="167" t="s">
        <v>293</v>
      </c>
      <c r="B48" s="168"/>
      <c r="C48" s="168"/>
      <c r="D48" s="168"/>
      <c r="E48" s="168"/>
      <c r="F48" s="168"/>
      <c r="G48" s="168"/>
      <c r="H48" s="168"/>
      <c r="I48" s="4">
        <v>39</v>
      </c>
      <c r="J48" s="8">
        <f>IF(J20-J21+J33-J34+J46-J47&gt;0,J20-J21+J33-J34+J46-J47,0)</f>
        <v>0</v>
      </c>
      <c r="K48" s="11">
        <f>IF(K20-K21+K33-K34+K46-K47&gt;0,K20-K21+K33-K34+K46-K47,0)</f>
        <v>0</v>
      </c>
    </row>
    <row r="49" spans="1:11" x14ac:dyDescent="0.2">
      <c r="A49" s="167" t="s">
        <v>294</v>
      </c>
      <c r="B49" s="168"/>
      <c r="C49" s="168"/>
      <c r="D49" s="168"/>
      <c r="E49" s="168"/>
      <c r="F49" s="168"/>
      <c r="G49" s="168"/>
      <c r="H49" s="168"/>
      <c r="I49" s="4">
        <v>40</v>
      </c>
      <c r="J49" s="8">
        <f>IF(J21-J20+J34-J33+J47-J46&gt;0,J21-J20+J34-J33+J47-J46,0)</f>
        <v>1294795</v>
      </c>
      <c r="K49" s="11">
        <f>IF(K21-K20+K34-K33+K47-K46&gt;0,K21-K20+K34-K33+K47-K46,0)</f>
        <v>306164</v>
      </c>
    </row>
    <row r="50" spans="1:11" x14ac:dyDescent="0.2">
      <c r="A50" s="167" t="s">
        <v>182</v>
      </c>
      <c r="B50" s="168"/>
      <c r="C50" s="168"/>
      <c r="D50" s="168"/>
      <c r="E50" s="168"/>
      <c r="F50" s="168"/>
      <c r="G50" s="168"/>
      <c r="H50" s="168"/>
      <c r="I50" s="4">
        <v>41</v>
      </c>
      <c r="J50" s="12">
        <v>4544137</v>
      </c>
      <c r="K50" s="53">
        <v>4870245</v>
      </c>
    </row>
    <row r="51" spans="1:11" x14ac:dyDescent="0.2">
      <c r="A51" s="167" t="s">
        <v>183</v>
      </c>
      <c r="B51" s="168"/>
      <c r="C51" s="168"/>
      <c r="D51" s="168"/>
      <c r="E51" s="168"/>
      <c r="F51" s="168"/>
      <c r="G51" s="168"/>
      <c r="H51" s="168"/>
      <c r="I51" s="4">
        <v>42</v>
      </c>
      <c r="J51" s="12">
        <v>0</v>
      </c>
      <c r="K51" s="53">
        <v>0</v>
      </c>
    </row>
    <row r="52" spans="1:11" x14ac:dyDescent="0.2">
      <c r="A52" s="167" t="s">
        <v>184</v>
      </c>
      <c r="B52" s="168"/>
      <c r="C52" s="168"/>
      <c r="D52" s="168"/>
      <c r="E52" s="168"/>
      <c r="F52" s="168"/>
      <c r="G52" s="168"/>
      <c r="H52" s="168"/>
      <c r="I52" s="4">
        <v>43</v>
      </c>
      <c r="J52" s="12">
        <v>1294795</v>
      </c>
      <c r="K52" s="53">
        <v>306164</v>
      </c>
    </row>
    <row r="53" spans="1:11" x14ac:dyDescent="0.2">
      <c r="A53" s="218" t="s">
        <v>185</v>
      </c>
      <c r="B53" s="219"/>
      <c r="C53" s="219"/>
      <c r="D53" s="219"/>
      <c r="E53" s="219"/>
      <c r="F53" s="219"/>
      <c r="G53" s="219"/>
      <c r="H53" s="219"/>
      <c r="I53" s="7">
        <v>44</v>
      </c>
      <c r="J53" s="9">
        <f>J50+J51-J52</f>
        <v>3249342</v>
      </c>
      <c r="K53" s="14">
        <f>K50+K51-K52</f>
        <v>4564081</v>
      </c>
    </row>
  </sheetData>
  <mergeCells count="52">
    <mergeCell ref="A9:H9"/>
    <mergeCell ref="A10:H10"/>
    <mergeCell ref="A4:K4"/>
    <mergeCell ref="A5:H5"/>
    <mergeCell ref="A6:H6"/>
    <mergeCell ref="A7:K7"/>
    <mergeCell ref="A8:H8"/>
    <mergeCell ref="A18:H18"/>
    <mergeCell ref="A19:H19"/>
    <mergeCell ref="A20:H20"/>
    <mergeCell ref="A11:H11"/>
    <mergeCell ref="A12:H12"/>
    <mergeCell ref="A13:H13"/>
    <mergeCell ref="A14:H14"/>
    <mergeCell ref="A15:H15"/>
    <mergeCell ref="A16:H16"/>
    <mergeCell ref="A17:H17"/>
    <mergeCell ref="A29:H29"/>
    <mergeCell ref="A30:H30"/>
    <mergeCell ref="A31:H31"/>
    <mergeCell ref="A32:H32"/>
    <mergeCell ref="A21:H21"/>
    <mergeCell ref="A22:K22"/>
    <mergeCell ref="A23:H23"/>
    <mergeCell ref="A24:H24"/>
    <mergeCell ref="A25:H25"/>
    <mergeCell ref="A26:H26"/>
    <mergeCell ref="A27:H27"/>
    <mergeCell ref="A28:H28"/>
    <mergeCell ref="A40:H40"/>
    <mergeCell ref="A41:H41"/>
    <mergeCell ref="A42:H42"/>
    <mergeCell ref="A33:H33"/>
    <mergeCell ref="A34:H34"/>
    <mergeCell ref="A35:K35"/>
    <mergeCell ref="A36:H36"/>
    <mergeCell ref="A1:K1"/>
    <mergeCell ref="A2:K2"/>
    <mergeCell ref="A53:H53"/>
    <mergeCell ref="A49:H49"/>
    <mergeCell ref="A50:H50"/>
    <mergeCell ref="A51:H51"/>
    <mergeCell ref="A52:H52"/>
    <mergeCell ref="A45:H45"/>
    <mergeCell ref="A46:H46"/>
    <mergeCell ref="A43:H43"/>
    <mergeCell ref="A44:H44"/>
    <mergeCell ref="A47:H47"/>
    <mergeCell ref="A48:H48"/>
    <mergeCell ref="A37:H37"/>
    <mergeCell ref="A38:H38"/>
    <mergeCell ref="A39:H39"/>
  </mergeCells>
  <phoneticPr fontId="3" type="noConversion"/>
  <dataValidations count="2">
    <dataValidation type="whole" operator="greaterThanOrEqual" allowBlank="1" showInputMessage="1" showErrorMessage="1" errorTitle="Pogrešan unos" error="Mogu se unijeti samo cjelobrojne pozitivne vrijednosti." sqref="J32:K34 J19:K21 J14:K14 J28:K28 J39:K39 J45:K49 J53:K53">
      <formula1>0</formula1>
    </dataValidation>
    <dataValidation allowBlank="1" sqref="J29:K31 J36:K38 J40:K44 J8:K13 J15:K18 J23:K27 J50:K52"/>
  </dataValidations>
  <pageMargins left="0.74803149606299213" right="0.74803149606299213" top="0.98425196850393704" bottom="0.98425196850393704" header="0.51181102362204722" footer="0.51181102362204722"/>
  <pageSetup paperSize="9" scale="87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L25"/>
  <sheetViews>
    <sheetView zoomScaleNormal="100" zoomScaleSheetLayoutView="110" workbookViewId="0">
      <selection activeCell="K27" sqref="K27"/>
    </sheetView>
  </sheetViews>
  <sheetFormatPr defaultRowHeight="12.75" x14ac:dyDescent="0.2"/>
  <cols>
    <col min="1" max="4" width="9.140625" style="22"/>
    <col min="5" max="5" width="10.140625" style="22" bestFit="1" customWidth="1"/>
    <col min="6" max="9" width="9.140625" style="22"/>
    <col min="10" max="10" width="10.140625" style="22" bestFit="1" customWidth="1"/>
    <col min="11" max="11" width="9.5703125" style="22" bestFit="1" customWidth="1"/>
    <col min="12" max="16384" width="9.140625" style="22"/>
  </cols>
  <sheetData>
    <row r="1" spans="1:12" x14ac:dyDescent="0.2">
      <c r="A1" s="237" t="s">
        <v>186</v>
      </c>
      <c r="B1" s="238"/>
      <c r="C1" s="238"/>
      <c r="D1" s="238"/>
      <c r="E1" s="238"/>
      <c r="F1" s="238"/>
      <c r="G1" s="238"/>
      <c r="H1" s="238"/>
      <c r="I1" s="238"/>
      <c r="J1" s="238"/>
      <c r="K1" s="238"/>
      <c r="L1" s="21"/>
    </row>
    <row r="2" spans="1:12" ht="15.75" x14ac:dyDescent="0.2">
      <c r="A2" s="19"/>
      <c r="B2" s="20"/>
      <c r="C2" s="226" t="s">
        <v>187</v>
      </c>
      <c r="D2" s="226"/>
      <c r="E2" s="49" t="s">
        <v>287</v>
      </c>
      <c r="F2" s="23" t="s">
        <v>188</v>
      </c>
      <c r="G2" s="227" t="s">
        <v>296</v>
      </c>
      <c r="H2" s="228"/>
      <c r="I2" s="20"/>
      <c r="J2" s="20"/>
      <c r="K2" s="48" t="s">
        <v>295</v>
      </c>
      <c r="L2" s="24"/>
    </row>
    <row r="3" spans="1:12" ht="24.75" thickBot="1" x14ac:dyDescent="0.25">
      <c r="A3" s="229" t="s">
        <v>6</v>
      </c>
      <c r="B3" s="229"/>
      <c r="C3" s="229"/>
      <c r="D3" s="229"/>
      <c r="E3" s="229"/>
      <c r="F3" s="229"/>
      <c r="G3" s="229"/>
      <c r="H3" s="229"/>
      <c r="I3" s="45" t="s">
        <v>7</v>
      </c>
      <c r="J3" s="46" t="s">
        <v>97</v>
      </c>
      <c r="K3" s="46" t="s">
        <v>189</v>
      </c>
    </row>
    <row r="4" spans="1:12" x14ac:dyDescent="0.2">
      <c r="A4" s="230">
        <v>1</v>
      </c>
      <c r="B4" s="230"/>
      <c r="C4" s="230"/>
      <c r="D4" s="230"/>
      <c r="E4" s="230"/>
      <c r="F4" s="230"/>
      <c r="G4" s="230"/>
      <c r="H4" s="230"/>
      <c r="I4" s="43">
        <v>2</v>
      </c>
      <c r="J4" s="44" t="s">
        <v>4</v>
      </c>
      <c r="K4" s="44" t="s">
        <v>5</v>
      </c>
    </row>
    <row r="5" spans="1:12" x14ac:dyDescent="0.2">
      <c r="A5" s="231" t="s">
        <v>190</v>
      </c>
      <c r="B5" s="232"/>
      <c r="C5" s="232"/>
      <c r="D5" s="232"/>
      <c r="E5" s="232"/>
      <c r="F5" s="232"/>
      <c r="G5" s="232"/>
      <c r="H5" s="232"/>
      <c r="I5" s="25">
        <v>1</v>
      </c>
      <c r="J5" s="10">
        <v>539219000</v>
      </c>
      <c r="K5" s="10">
        <v>539219000</v>
      </c>
    </row>
    <row r="6" spans="1:12" x14ac:dyDescent="0.2">
      <c r="A6" s="231" t="s">
        <v>191</v>
      </c>
      <c r="B6" s="232"/>
      <c r="C6" s="232"/>
      <c r="D6" s="232"/>
      <c r="E6" s="232"/>
      <c r="F6" s="232"/>
      <c r="G6" s="232"/>
      <c r="H6" s="232"/>
      <c r="I6" s="25">
        <v>2</v>
      </c>
      <c r="J6" s="12">
        <v>38623828</v>
      </c>
      <c r="K6" s="12">
        <v>38623828</v>
      </c>
    </row>
    <row r="7" spans="1:12" x14ac:dyDescent="0.2">
      <c r="A7" s="231" t="s">
        <v>192</v>
      </c>
      <c r="B7" s="232"/>
      <c r="C7" s="232"/>
      <c r="D7" s="232"/>
      <c r="E7" s="232"/>
      <c r="F7" s="232"/>
      <c r="G7" s="232"/>
      <c r="H7" s="232"/>
      <c r="I7" s="25">
        <v>3</v>
      </c>
      <c r="J7" s="12">
        <v>0</v>
      </c>
      <c r="K7" s="12">
        <v>0</v>
      </c>
    </row>
    <row r="8" spans="1:12" x14ac:dyDescent="0.2">
      <c r="A8" s="231" t="s">
        <v>193</v>
      </c>
      <c r="B8" s="232"/>
      <c r="C8" s="232"/>
      <c r="D8" s="232"/>
      <c r="E8" s="232"/>
      <c r="F8" s="232"/>
      <c r="G8" s="232"/>
      <c r="H8" s="232"/>
      <c r="I8" s="25">
        <v>4</v>
      </c>
      <c r="J8" s="12">
        <v>76004323</v>
      </c>
      <c r="K8" s="12">
        <v>82070886</v>
      </c>
    </row>
    <row r="9" spans="1:12" x14ac:dyDescent="0.2">
      <c r="A9" s="231" t="s">
        <v>194</v>
      </c>
      <c r="B9" s="232"/>
      <c r="C9" s="232"/>
      <c r="D9" s="232"/>
      <c r="E9" s="232"/>
      <c r="F9" s="232"/>
      <c r="G9" s="232"/>
      <c r="H9" s="232"/>
      <c r="I9" s="25">
        <v>5</v>
      </c>
      <c r="J9" s="12">
        <v>-2287559</v>
      </c>
      <c r="K9" s="12">
        <v>13647358</v>
      </c>
    </row>
    <row r="10" spans="1:12" x14ac:dyDescent="0.2">
      <c r="A10" s="231" t="s">
        <v>195</v>
      </c>
      <c r="B10" s="232"/>
      <c r="C10" s="232"/>
      <c r="D10" s="232"/>
      <c r="E10" s="232"/>
      <c r="F10" s="232"/>
      <c r="G10" s="232"/>
      <c r="H10" s="232"/>
      <c r="I10" s="25">
        <v>6</v>
      </c>
      <c r="J10" s="12">
        <v>35740542</v>
      </c>
      <c r="K10" s="12">
        <v>36634056</v>
      </c>
    </row>
    <row r="11" spans="1:12" x14ac:dyDescent="0.2">
      <c r="A11" s="231" t="s">
        <v>196</v>
      </c>
      <c r="B11" s="232"/>
      <c r="C11" s="232"/>
      <c r="D11" s="232"/>
      <c r="E11" s="232"/>
      <c r="F11" s="232"/>
      <c r="G11" s="232"/>
      <c r="H11" s="232"/>
      <c r="I11" s="25">
        <v>7</v>
      </c>
      <c r="J11" s="12">
        <v>0</v>
      </c>
      <c r="K11" s="12">
        <v>0</v>
      </c>
    </row>
    <row r="12" spans="1:12" x14ac:dyDescent="0.2">
      <c r="A12" s="231" t="s">
        <v>197</v>
      </c>
      <c r="B12" s="232"/>
      <c r="C12" s="232"/>
      <c r="D12" s="232"/>
      <c r="E12" s="232"/>
      <c r="F12" s="232"/>
      <c r="G12" s="232"/>
      <c r="H12" s="232"/>
      <c r="I12" s="25">
        <v>8</v>
      </c>
      <c r="J12" s="12">
        <v>27017</v>
      </c>
      <c r="K12" s="12">
        <v>35121</v>
      </c>
    </row>
    <row r="13" spans="1:12" x14ac:dyDescent="0.2">
      <c r="A13" s="231" t="s">
        <v>198</v>
      </c>
      <c r="B13" s="232"/>
      <c r="C13" s="232"/>
      <c r="D13" s="232"/>
      <c r="E13" s="232"/>
      <c r="F13" s="232"/>
      <c r="G13" s="232"/>
      <c r="H13" s="232"/>
      <c r="I13" s="25">
        <v>9</v>
      </c>
      <c r="J13" s="12">
        <v>0</v>
      </c>
      <c r="K13" s="12">
        <v>0</v>
      </c>
    </row>
    <row r="14" spans="1:12" x14ac:dyDescent="0.2">
      <c r="A14" s="233" t="s">
        <v>278</v>
      </c>
      <c r="B14" s="234"/>
      <c r="C14" s="234"/>
      <c r="D14" s="234"/>
      <c r="E14" s="234"/>
      <c r="F14" s="234"/>
      <c r="G14" s="234"/>
      <c r="H14" s="234"/>
      <c r="I14" s="25">
        <v>10</v>
      </c>
      <c r="J14" s="27">
        <f>SUM(J5:J13)</f>
        <v>687327151</v>
      </c>
      <c r="K14" s="27">
        <f>SUM(K5:K13)</f>
        <v>710230249</v>
      </c>
    </row>
    <row r="15" spans="1:12" x14ac:dyDescent="0.2">
      <c r="A15" s="231" t="s">
        <v>199</v>
      </c>
      <c r="B15" s="232"/>
      <c r="C15" s="232"/>
      <c r="D15" s="232"/>
      <c r="E15" s="232"/>
      <c r="F15" s="232"/>
      <c r="G15" s="232"/>
      <c r="H15" s="232"/>
      <c r="I15" s="25">
        <v>11</v>
      </c>
      <c r="J15" s="26">
        <v>0</v>
      </c>
      <c r="K15" s="26">
        <v>0</v>
      </c>
    </row>
    <row r="16" spans="1:12" x14ac:dyDescent="0.2">
      <c r="A16" s="231" t="s">
        <v>200</v>
      </c>
      <c r="B16" s="232"/>
      <c r="C16" s="232"/>
      <c r="D16" s="232"/>
      <c r="E16" s="232"/>
      <c r="F16" s="232"/>
      <c r="G16" s="232"/>
      <c r="H16" s="232"/>
      <c r="I16" s="25">
        <v>12</v>
      </c>
      <c r="J16" s="26">
        <v>0</v>
      </c>
      <c r="K16" s="26">
        <v>0</v>
      </c>
    </row>
    <row r="17" spans="1:11" x14ac:dyDescent="0.2">
      <c r="A17" s="231" t="s">
        <v>201</v>
      </c>
      <c r="B17" s="232"/>
      <c r="C17" s="232"/>
      <c r="D17" s="232"/>
      <c r="E17" s="232"/>
      <c r="F17" s="232"/>
      <c r="G17" s="232"/>
      <c r="H17" s="232"/>
      <c r="I17" s="25">
        <v>13</v>
      </c>
      <c r="J17" s="26">
        <v>0</v>
      </c>
      <c r="K17" s="26">
        <v>0</v>
      </c>
    </row>
    <row r="18" spans="1:11" x14ac:dyDescent="0.2">
      <c r="A18" s="231" t="s">
        <v>202</v>
      </c>
      <c r="B18" s="232"/>
      <c r="C18" s="232"/>
      <c r="D18" s="232"/>
      <c r="E18" s="232"/>
      <c r="F18" s="232"/>
      <c r="G18" s="232"/>
      <c r="H18" s="232"/>
      <c r="I18" s="25">
        <v>14</v>
      </c>
      <c r="J18" s="26">
        <v>0</v>
      </c>
      <c r="K18" s="26">
        <v>0</v>
      </c>
    </row>
    <row r="19" spans="1:11" x14ac:dyDescent="0.2">
      <c r="A19" s="231" t="s">
        <v>203</v>
      </c>
      <c r="B19" s="232"/>
      <c r="C19" s="232"/>
      <c r="D19" s="232"/>
      <c r="E19" s="232"/>
      <c r="F19" s="232"/>
      <c r="G19" s="232"/>
      <c r="H19" s="232"/>
      <c r="I19" s="25">
        <v>15</v>
      </c>
      <c r="J19" s="26">
        <v>0</v>
      </c>
      <c r="K19" s="26">
        <v>0</v>
      </c>
    </row>
    <row r="20" spans="1:11" x14ac:dyDescent="0.2">
      <c r="A20" s="231" t="s">
        <v>204</v>
      </c>
      <c r="B20" s="232"/>
      <c r="C20" s="232"/>
      <c r="D20" s="232"/>
      <c r="E20" s="232"/>
      <c r="F20" s="232"/>
      <c r="G20" s="232"/>
      <c r="H20" s="232"/>
      <c r="I20" s="25">
        <v>16</v>
      </c>
      <c r="J20" s="26">
        <v>0</v>
      </c>
      <c r="K20" s="26">
        <v>0</v>
      </c>
    </row>
    <row r="21" spans="1:11" x14ac:dyDescent="0.2">
      <c r="A21" s="233" t="s">
        <v>279</v>
      </c>
      <c r="B21" s="234"/>
      <c r="C21" s="234"/>
      <c r="D21" s="234"/>
      <c r="E21" s="234"/>
      <c r="F21" s="234"/>
      <c r="G21" s="234"/>
      <c r="H21" s="234"/>
      <c r="I21" s="25">
        <v>17</v>
      </c>
      <c r="J21" s="28">
        <f>SUM(J15:J20)</f>
        <v>0</v>
      </c>
      <c r="K21" s="28">
        <f>SUM(K15:K20)</f>
        <v>0</v>
      </c>
    </row>
    <row r="22" spans="1:11" x14ac:dyDescent="0.2">
      <c r="A22" s="239"/>
      <c r="B22" s="240"/>
      <c r="C22" s="240"/>
      <c r="D22" s="240"/>
      <c r="E22" s="240"/>
      <c r="F22" s="240"/>
      <c r="G22" s="240"/>
      <c r="H22" s="240"/>
      <c r="I22" s="241"/>
      <c r="J22" s="241"/>
      <c r="K22" s="242"/>
    </row>
    <row r="23" spans="1:11" x14ac:dyDescent="0.2">
      <c r="A23" s="243" t="s">
        <v>205</v>
      </c>
      <c r="B23" s="244"/>
      <c r="C23" s="244"/>
      <c r="D23" s="244"/>
      <c r="E23" s="244"/>
      <c r="F23" s="244"/>
      <c r="G23" s="244"/>
      <c r="H23" s="244"/>
      <c r="I23" s="29">
        <v>18</v>
      </c>
      <c r="J23" s="10">
        <v>687327151</v>
      </c>
      <c r="K23" s="10">
        <v>710230249</v>
      </c>
    </row>
    <row r="24" spans="1:11" ht="23.25" customHeight="1" x14ac:dyDescent="0.2">
      <c r="A24" s="245" t="s">
        <v>206</v>
      </c>
      <c r="B24" s="246"/>
      <c r="C24" s="246"/>
      <c r="D24" s="246"/>
      <c r="E24" s="246"/>
      <c r="F24" s="246"/>
      <c r="G24" s="246"/>
      <c r="H24" s="246"/>
      <c r="I24" s="30">
        <v>19</v>
      </c>
      <c r="J24" s="28">
        <v>0</v>
      </c>
      <c r="K24" s="28">
        <v>0</v>
      </c>
    </row>
    <row r="25" spans="1:11" ht="30" customHeight="1" x14ac:dyDescent="0.2">
      <c r="A25" s="235" t="s">
        <v>255</v>
      </c>
      <c r="B25" s="236"/>
      <c r="C25" s="236"/>
      <c r="D25" s="236"/>
      <c r="E25" s="236"/>
      <c r="F25" s="236"/>
      <c r="G25" s="236"/>
      <c r="H25" s="236"/>
      <c r="I25" s="236"/>
      <c r="J25" s="236"/>
      <c r="K25" s="236"/>
    </row>
  </sheetData>
  <protectedRanges>
    <protectedRange sqref="E2" name="Range1_1_2"/>
    <protectedRange sqref="G2:H2" name="Range1_2"/>
  </protectedRanges>
  <mergeCells count="26">
    <mergeCell ref="A25:K25"/>
    <mergeCell ref="A1:K1"/>
    <mergeCell ref="A19:H19"/>
    <mergeCell ref="A20:H20"/>
    <mergeCell ref="A21:H21"/>
    <mergeCell ref="A22:K22"/>
    <mergeCell ref="A15:H15"/>
    <mergeCell ref="A16:H16"/>
    <mergeCell ref="A7:H7"/>
    <mergeCell ref="A8:H8"/>
    <mergeCell ref="A9:H9"/>
    <mergeCell ref="A10:H10"/>
    <mergeCell ref="A23:H23"/>
    <mergeCell ref="A24:H24"/>
    <mergeCell ref="A17:H17"/>
    <mergeCell ref="A18:H18"/>
    <mergeCell ref="A12:H12"/>
    <mergeCell ref="A13:H13"/>
    <mergeCell ref="A14:H14"/>
    <mergeCell ref="A5:H5"/>
    <mergeCell ref="A6:H6"/>
    <mergeCell ref="C2:D2"/>
    <mergeCell ref="G2:H2"/>
    <mergeCell ref="A3:H3"/>
    <mergeCell ref="A4:H4"/>
    <mergeCell ref="A11:H11"/>
  </mergeCells>
  <phoneticPr fontId="3" type="noConversion"/>
  <conditionalFormatting sqref="G2">
    <cfRule type="cellIs" dxfId="0" priority="1" stopIfTrue="1" operator="lessThan">
      <formula>#REF!</formula>
    </cfRule>
  </conditionalFormatting>
  <dataValidations count="4">
    <dataValidation type="whole" operator="notEqual" allowBlank="1" showInputMessage="1" showErrorMessage="1" errorTitle="Pogrešan unos" error="Mogu se unijeti samo cjelobrojne vrijednosti." sqref="J24:K24">
      <formula1>9999999999</formula1>
    </dataValidation>
    <dataValidation type="whole" operator="notEqual" allowBlank="1" showInputMessage="1" showErrorMessage="1" errorTitle="Pogrešan unos" error="Mogu se unijeti samo cjelobrojne vrijednosti." sqref="J15:K20">
      <formula1>999999999999</formula1>
    </dataValidation>
    <dataValidation type="whole" operator="greaterThanOrEqual" allowBlank="1" showInputMessage="1" showErrorMessage="1" errorTitle="Pogrešan unos" error="Mogu se unijeti samo cjelobrojne pozitivne vrijednosti." sqref="J14:K14 J21:K22">
      <formula1>0</formula1>
    </dataValidation>
    <dataValidation allowBlank="1" sqref="G2:H2 J5:K13 E2 J23:K23"/>
  </dataValidations>
  <printOptions horizontalCentered="1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5</vt:i4>
      </vt:variant>
      <vt:variant>
        <vt:lpstr>Imenovani rasponi</vt:lpstr>
      </vt:variant>
      <vt:variant>
        <vt:i4>1</vt:i4>
      </vt:variant>
    </vt:vector>
  </HeadingPairs>
  <TitlesOfParts>
    <vt:vector size="6" baseType="lpstr">
      <vt:lpstr>General Data</vt:lpstr>
      <vt:lpstr>Balance sheet</vt:lpstr>
      <vt:lpstr>P&amp;L account</vt:lpstr>
      <vt:lpstr>Cash flow</vt:lpstr>
      <vt:lpstr>Changes in equity</vt:lpstr>
      <vt:lpstr>'General Data'!Podrucje_ispisa</vt:lpstr>
    </vt:vector>
  </TitlesOfParts>
  <Company>HANFA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Mijo Jozić</dc:creator>
  <cp:lastModifiedBy>Toni Martić</cp:lastModifiedBy>
  <cp:lastPrinted>2017-10-20T08:48:59Z</cp:lastPrinted>
  <dcterms:created xsi:type="dcterms:W3CDTF">2008-10-17T11:51:54Z</dcterms:created>
  <dcterms:modified xsi:type="dcterms:W3CDTF">2017-10-20T08:52:38Z</dcterms:modified>
</cp:coreProperties>
</file>